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9440" windowHeight="7650" activeTab="5"/>
  </bookViews>
  <sheets>
    <sheet name="9-11 дев." sheetId="3" r:id="rId1"/>
    <sheet name="7-8 дев." sheetId="1" r:id="rId2"/>
    <sheet name="7-8 юн." sheetId="2" r:id="rId3"/>
    <sheet name="9-11 юн." sheetId="4" r:id="rId4"/>
    <sheet name="5-6 дев" sheetId="5" r:id="rId5"/>
    <sheet name="5-6 мал" sheetId="6" r:id="rId6"/>
  </sheets>
  <definedNames>
    <definedName name="Print_Area" localSheetId="1">'7-8 дев.'!$A$1:$Q$44</definedName>
  </definedNames>
  <calcPr calcId="125725"/>
</workbook>
</file>

<file path=xl/calcChain.xml><?xml version="1.0" encoding="utf-8"?>
<calcChain xmlns="http://schemas.openxmlformats.org/spreadsheetml/2006/main">
  <c r="N28" i="5"/>
  <c r="J14" i="4"/>
  <c r="N14"/>
  <c r="L14"/>
  <c r="O14" s="1"/>
  <c r="P14" s="1"/>
  <c r="J15"/>
  <c r="N15"/>
  <c r="L15"/>
  <c r="J16"/>
  <c r="N16"/>
  <c r="L16"/>
  <c r="O16" s="1"/>
  <c r="P16" s="1"/>
  <c r="J17"/>
  <c r="N17"/>
  <c r="L17"/>
  <c r="O17" s="1"/>
  <c r="P17" s="1"/>
  <c r="J18"/>
  <c r="N18"/>
  <c r="L18"/>
  <c r="O18"/>
  <c r="P18" s="1"/>
  <c r="J19"/>
  <c r="N19"/>
  <c r="L19"/>
  <c r="J20"/>
  <c r="N20"/>
  <c r="L20"/>
  <c r="O20" s="1"/>
  <c r="P20" s="1"/>
  <c r="J21"/>
  <c r="N21"/>
  <c r="L21"/>
  <c r="O21" s="1"/>
  <c r="P21" s="1"/>
  <c r="J22"/>
  <c r="N22"/>
  <c r="L22"/>
  <c r="O22"/>
  <c r="P22" s="1"/>
  <c r="J23"/>
  <c r="N23"/>
  <c r="L23"/>
  <c r="J24"/>
  <c r="N24"/>
  <c r="L24"/>
  <c r="O24" s="1"/>
  <c r="P24" s="1"/>
  <c r="J25"/>
  <c r="N25"/>
  <c r="L25"/>
  <c r="O25" s="1"/>
  <c r="P25" s="1"/>
  <c r="N15" i="3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L15"/>
  <c r="O15" s="1"/>
  <c r="P15" s="1"/>
  <c r="L16"/>
  <c r="O16" s="1"/>
  <c r="L17"/>
  <c r="O17" s="1"/>
  <c r="P17" s="1"/>
  <c r="L18"/>
  <c r="O18" s="1"/>
  <c r="L19"/>
  <c r="O19" s="1"/>
  <c r="P19" s="1"/>
  <c r="L20"/>
  <c r="O20" s="1"/>
  <c r="L21"/>
  <c r="O21" s="1"/>
  <c r="P21" s="1"/>
  <c r="L22"/>
  <c r="O22" s="1"/>
  <c r="L23"/>
  <c r="O23" s="1"/>
  <c r="P23" s="1"/>
  <c r="L24"/>
  <c r="O24" s="1"/>
  <c r="L25"/>
  <c r="O25" s="1"/>
  <c r="P25" s="1"/>
  <c r="L26"/>
  <c r="O26" s="1"/>
  <c r="L27"/>
  <c r="O27" s="1"/>
  <c r="P27" s="1"/>
  <c r="L28"/>
  <c r="O28" s="1"/>
  <c r="L29"/>
  <c r="O29" s="1"/>
  <c r="P29" s="1"/>
  <c r="L30"/>
  <c r="O30" s="1"/>
  <c r="L31"/>
  <c r="O31" s="1"/>
  <c r="P31" s="1"/>
  <c r="L32"/>
  <c r="O32" s="1"/>
  <c r="L33"/>
  <c r="O33" s="1"/>
  <c r="P33" s="1"/>
  <c r="J15"/>
  <c r="J16"/>
  <c r="P16" s="1"/>
  <c r="J17"/>
  <c r="J18"/>
  <c r="P18" s="1"/>
  <c r="J19"/>
  <c r="J20"/>
  <c r="P20" s="1"/>
  <c r="J21"/>
  <c r="J22"/>
  <c r="P22" s="1"/>
  <c r="J23"/>
  <c r="J24"/>
  <c r="P24" s="1"/>
  <c r="J25"/>
  <c r="J26"/>
  <c r="P26" s="1"/>
  <c r="J27"/>
  <c r="J28"/>
  <c r="P28" s="1"/>
  <c r="J29"/>
  <c r="J30"/>
  <c r="P30" s="1"/>
  <c r="J31"/>
  <c r="J32"/>
  <c r="P32" s="1"/>
  <c r="J33"/>
  <c r="N14"/>
  <c r="J14"/>
  <c r="J16" i="2"/>
  <c r="N16"/>
  <c r="L16"/>
  <c r="O16" s="1"/>
  <c r="P16" s="1"/>
  <c r="J17"/>
  <c r="N17"/>
  <c r="L17"/>
  <c r="O17"/>
  <c r="P17" s="1"/>
  <c r="J18"/>
  <c r="N18"/>
  <c r="L18"/>
  <c r="O18" s="1"/>
  <c r="P18" s="1"/>
  <c r="J19"/>
  <c r="N19"/>
  <c r="L19"/>
  <c r="O19"/>
  <c r="P19" s="1"/>
  <c r="J20"/>
  <c r="N20"/>
  <c r="L20"/>
  <c r="O20" s="1"/>
  <c r="P20" s="1"/>
  <c r="J21"/>
  <c r="N21"/>
  <c r="L21"/>
  <c r="O21"/>
  <c r="P21" s="1"/>
  <c r="J22"/>
  <c r="N22"/>
  <c r="L22"/>
  <c r="O22" s="1"/>
  <c r="P22" s="1"/>
  <c r="J23"/>
  <c r="N23"/>
  <c r="L23"/>
  <c r="O23"/>
  <c r="P23" s="1"/>
  <c r="J24"/>
  <c r="N24"/>
  <c r="L24"/>
  <c r="O24" s="1"/>
  <c r="P24" s="1"/>
  <c r="J25"/>
  <c r="N25"/>
  <c r="L25"/>
  <c r="O25"/>
  <c r="P25" s="1"/>
  <c r="J26"/>
  <c r="N26"/>
  <c r="L26"/>
  <c r="O26" s="1"/>
  <c r="P26" s="1"/>
  <c r="J27"/>
  <c r="N27"/>
  <c r="L27"/>
  <c r="O27"/>
  <c r="P27" s="1"/>
  <c r="J28"/>
  <c r="N28"/>
  <c r="L28"/>
  <c r="O28" s="1"/>
  <c r="P28" s="1"/>
  <c r="J29"/>
  <c r="N29"/>
  <c r="L29"/>
  <c r="O29"/>
  <c r="P29" s="1"/>
  <c r="J15" i="1"/>
  <c r="N15"/>
  <c r="L15"/>
  <c r="O15" s="1"/>
  <c r="P15" s="1"/>
  <c r="J16"/>
  <c r="N16"/>
  <c r="L16"/>
  <c r="O16"/>
  <c r="P16" s="1"/>
  <c r="J17"/>
  <c r="N17"/>
  <c r="L17"/>
  <c r="O17" s="1"/>
  <c r="P17" s="1"/>
  <c r="J18"/>
  <c r="N18"/>
  <c r="L18"/>
  <c r="O18"/>
  <c r="P18" s="1"/>
  <c r="J19"/>
  <c r="N19"/>
  <c r="L19"/>
  <c r="O19" s="1"/>
  <c r="P19" s="1"/>
  <c r="J20"/>
  <c r="N20"/>
  <c r="O20" s="1"/>
  <c r="P20" s="1"/>
  <c r="L20"/>
  <c r="J21"/>
  <c r="N21"/>
  <c r="L21"/>
  <c r="O21" s="1"/>
  <c r="P21" s="1"/>
  <c r="J22"/>
  <c r="N22"/>
  <c r="O22" s="1"/>
  <c r="P22" s="1"/>
  <c r="L22"/>
  <c r="J23"/>
  <c r="N23"/>
  <c r="L23"/>
  <c r="O23" s="1"/>
  <c r="P23" s="1"/>
  <c r="J24"/>
  <c r="N24"/>
  <c r="O24" s="1"/>
  <c r="P24" s="1"/>
  <c r="L24"/>
  <c r="J25"/>
  <c r="N25"/>
  <c r="L25"/>
  <c r="O25" s="1"/>
  <c r="P25" s="1"/>
  <c r="J26"/>
  <c r="N26"/>
  <c r="L26"/>
  <c r="O26"/>
  <c r="P26" s="1"/>
  <c r="J27"/>
  <c r="N27"/>
  <c r="L27"/>
  <c r="O27" s="1"/>
  <c r="P27" s="1"/>
  <c r="J28"/>
  <c r="N28"/>
  <c r="L28"/>
  <c r="O28"/>
  <c r="P28" s="1"/>
  <c r="J29"/>
  <c r="N29"/>
  <c r="L29"/>
  <c r="O29" s="1"/>
  <c r="P29" s="1"/>
  <c r="N30"/>
  <c r="L30"/>
  <c r="J30"/>
  <c r="N34" i="6"/>
  <c r="N35"/>
  <c r="N33"/>
  <c r="J34"/>
  <c r="L34"/>
  <c r="O34" s="1"/>
  <c r="P34" s="1"/>
  <c r="J35"/>
  <c r="L35"/>
  <c r="O35" s="1"/>
  <c r="P35" s="1"/>
  <c r="J36"/>
  <c r="O36"/>
  <c r="P36" s="1"/>
  <c r="N36"/>
  <c r="L36"/>
  <c r="J16"/>
  <c r="L16"/>
  <c r="N16"/>
  <c r="O16" s="1"/>
  <c r="P16" s="1"/>
  <c r="J17"/>
  <c r="L17"/>
  <c r="N17"/>
  <c r="O17"/>
  <c r="P17" s="1"/>
  <c r="J18"/>
  <c r="L18"/>
  <c r="N18"/>
  <c r="O18" s="1"/>
  <c r="P18" s="1"/>
  <c r="J19"/>
  <c r="L19"/>
  <c r="O19" s="1"/>
  <c r="P19" s="1"/>
  <c r="N19"/>
  <c r="J20"/>
  <c r="L20"/>
  <c r="N20"/>
  <c r="O20" s="1"/>
  <c r="P20" s="1"/>
  <c r="J21"/>
  <c r="L21"/>
  <c r="N21"/>
  <c r="O21"/>
  <c r="P21" s="1"/>
  <c r="J22"/>
  <c r="L22"/>
  <c r="N22"/>
  <c r="O22" s="1"/>
  <c r="P22" s="1"/>
  <c r="J23"/>
  <c r="L23"/>
  <c r="N23"/>
  <c r="O23"/>
  <c r="P23" s="1"/>
  <c r="J24"/>
  <c r="L24"/>
  <c r="N24"/>
  <c r="O24" s="1"/>
  <c r="P24" s="1"/>
  <c r="J25"/>
  <c r="L25"/>
  <c r="N25"/>
  <c r="O25"/>
  <c r="P25" s="1"/>
  <c r="L26"/>
  <c r="N26"/>
  <c r="O26"/>
  <c r="P26" s="1"/>
  <c r="J26"/>
  <c r="L27"/>
  <c r="N27"/>
  <c r="O27" s="1"/>
  <c r="J27"/>
  <c r="P27" s="1"/>
  <c r="L28"/>
  <c r="O28" s="1"/>
  <c r="P28" s="1"/>
  <c r="N28"/>
  <c r="J28"/>
  <c r="L29"/>
  <c r="N29"/>
  <c r="O29" s="1"/>
  <c r="J29"/>
  <c r="P29" s="1"/>
  <c r="L30"/>
  <c r="N30"/>
  <c r="O30"/>
  <c r="P30" s="1"/>
  <c r="J30"/>
  <c r="L31"/>
  <c r="N31"/>
  <c r="O31" s="1"/>
  <c r="J31"/>
  <c r="L32"/>
  <c r="N32"/>
  <c r="O32"/>
  <c r="P32" s="1"/>
  <c r="J32"/>
  <c r="L33"/>
  <c r="O33"/>
  <c r="P33" s="1"/>
  <c r="J33"/>
  <c r="N16" i="5"/>
  <c r="L16"/>
  <c r="O16" s="1"/>
  <c r="N17"/>
  <c r="L17"/>
  <c r="O17" s="1"/>
  <c r="P17" s="1"/>
  <c r="N18"/>
  <c r="L18"/>
  <c r="O18" s="1"/>
  <c r="N19"/>
  <c r="L19"/>
  <c r="O19" s="1"/>
  <c r="P19" s="1"/>
  <c r="N20"/>
  <c r="L20"/>
  <c r="O20" s="1"/>
  <c r="N21"/>
  <c r="L21"/>
  <c r="O21" s="1"/>
  <c r="P21" s="1"/>
  <c r="N22"/>
  <c r="L22"/>
  <c r="O22" s="1"/>
  <c r="N23"/>
  <c r="L23"/>
  <c r="O23" s="1"/>
  <c r="P23" s="1"/>
  <c r="N24"/>
  <c r="L24"/>
  <c r="O24" s="1"/>
  <c r="N25"/>
  <c r="L25"/>
  <c r="O25" s="1"/>
  <c r="P25" s="1"/>
  <c r="N26"/>
  <c r="L26"/>
  <c r="O26" s="1"/>
  <c r="J27"/>
  <c r="N27"/>
  <c r="L27"/>
  <c r="O27"/>
  <c r="P27" s="1"/>
  <c r="J28"/>
  <c r="L28"/>
  <c r="O28" s="1"/>
  <c r="J29"/>
  <c r="N29"/>
  <c r="L29"/>
  <c r="O29" s="1"/>
  <c r="P29" s="1"/>
  <c r="J30"/>
  <c r="N30"/>
  <c r="L30"/>
  <c r="O30"/>
  <c r="P30" s="1"/>
  <c r="J31"/>
  <c r="N31"/>
  <c r="L31"/>
  <c r="J32"/>
  <c r="N32"/>
  <c r="L32"/>
  <c r="O32" s="1"/>
  <c r="P32" s="1"/>
  <c r="J33"/>
  <c r="N33"/>
  <c r="L33"/>
  <c r="O33" s="1"/>
  <c r="P33" s="1"/>
  <c r="J34"/>
  <c r="N34"/>
  <c r="L34"/>
  <c r="O34"/>
  <c r="P34" s="1"/>
  <c r="J35"/>
  <c r="N35"/>
  <c r="L35"/>
  <c r="J36"/>
  <c r="N36"/>
  <c r="L36"/>
  <c r="O36" s="1"/>
  <c r="P36" s="1"/>
  <c r="N13"/>
  <c r="N14"/>
  <c r="J16"/>
  <c r="P16" s="1"/>
  <c r="J17"/>
  <c r="J18"/>
  <c r="P18" s="1"/>
  <c r="J19"/>
  <c r="J20"/>
  <c r="P20" s="1"/>
  <c r="J21"/>
  <c r="J22"/>
  <c r="P22" s="1"/>
  <c r="J23"/>
  <c r="J24"/>
  <c r="P24" s="1"/>
  <c r="J25"/>
  <c r="J26"/>
  <c r="P26" s="1"/>
  <c r="J15"/>
  <c r="J14"/>
  <c r="L14" i="3"/>
  <c r="O14" s="1"/>
  <c r="N14" i="2"/>
  <c r="N15"/>
  <c r="N14" i="1"/>
  <c r="N15" i="5"/>
  <c r="L14" i="2"/>
  <c r="O14" s="1"/>
  <c r="L15"/>
  <c r="O15" s="1"/>
  <c r="L14" i="5"/>
  <c r="O14" s="1"/>
  <c r="P14" s="1"/>
  <c r="L15"/>
  <c r="O15" s="1"/>
  <c r="P15" s="1"/>
  <c r="L15" i="6"/>
  <c r="O15" s="1"/>
  <c r="L14"/>
  <c r="L14" i="1"/>
  <c r="O14" s="1"/>
  <c r="J15" i="2"/>
  <c r="P15" s="1"/>
  <c r="J14" i="1"/>
  <c r="P14" s="1"/>
  <c r="J14" i="2"/>
  <c r="N15" i="6"/>
  <c r="J15"/>
  <c r="J14"/>
  <c r="N14"/>
  <c r="O14"/>
  <c r="P14" s="1"/>
  <c r="O23" i="4" l="1"/>
  <c r="P23" s="1"/>
  <c r="O19"/>
  <c r="P19" s="1"/>
  <c r="O15"/>
  <c r="P15" s="1"/>
  <c r="O35" i="5"/>
  <c r="P35" s="1"/>
  <c r="O31"/>
  <c r="P31" s="1"/>
  <c r="P28"/>
  <c r="P15" i="6"/>
  <c r="P14" i="2"/>
  <c r="P31" i="6"/>
  <c r="P14" i="3"/>
</calcChain>
</file>

<file path=xl/sharedStrings.xml><?xml version="1.0" encoding="utf-8"?>
<sst xmlns="http://schemas.openxmlformats.org/spreadsheetml/2006/main" count="974" uniqueCount="293">
  <si>
    <t>Итоговая (рейтинговая) таблица  результатов</t>
  </si>
  <si>
    <t>участников  школьного этапа всероссийской олимпиады школьников</t>
  </si>
  <si>
    <t>по физической культуре</t>
  </si>
  <si>
    <t>образовательная организация</t>
  </si>
  <si>
    <t xml:space="preserve">Класс:  </t>
  </si>
  <si>
    <t>9-11 (девушки)</t>
  </si>
  <si>
    <t xml:space="preserve">Численность участников: </t>
  </si>
  <si>
    <t>Дата</t>
  </si>
  <si>
    <t>Время проведения</t>
  </si>
  <si>
    <t>10.00 - 13.30</t>
  </si>
  <si>
    <t>Максимально возможное  количество баллов:</t>
  </si>
  <si>
    <t>№</t>
  </si>
  <si>
    <t>Фамилия</t>
  </si>
  <si>
    <t>Имя</t>
  </si>
  <si>
    <t>Отчество</t>
  </si>
  <si>
    <t xml:space="preserve">Дата рождения </t>
  </si>
  <si>
    <t>Класс *</t>
  </si>
  <si>
    <t>ОУ</t>
  </si>
  <si>
    <t xml:space="preserve">МО </t>
  </si>
  <si>
    <t>Сумма баллов теоретического тура</t>
  </si>
  <si>
    <t>Зачетный балл теоретического тура **</t>
  </si>
  <si>
    <r>
      <t xml:space="preserve">1-е испытание                         </t>
    </r>
    <r>
      <rPr>
        <sz val="12"/>
        <color indexed="8"/>
        <rFont val="Times New Roman"/>
        <family val="1"/>
        <charset val="204"/>
      </rPr>
      <t>(спортивные игры)</t>
    </r>
  </si>
  <si>
    <r>
      <t xml:space="preserve">2-е испытание                     </t>
    </r>
    <r>
      <rPr>
        <sz val="12"/>
        <color indexed="8"/>
        <rFont val="Times New Roman"/>
        <family val="1"/>
        <charset val="204"/>
      </rPr>
      <t xml:space="preserve"> (гимнастика)</t>
    </r>
  </si>
  <si>
    <t>Зачетный балл практического тура ***</t>
  </si>
  <si>
    <t>ИТОГОВЫЙ ЗАЧЕТНЫЙ БАЛЛ</t>
  </si>
  <si>
    <t>Статус диплома (победитель, призер, участник)</t>
  </si>
  <si>
    <r>
      <t xml:space="preserve">Результат                            </t>
    </r>
    <r>
      <rPr>
        <sz val="12"/>
        <color indexed="8"/>
        <rFont val="Times New Roman"/>
        <family val="1"/>
        <charset val="204"/>
      </rPr>
      <t>(с)</t>
    </r>
  </si>
  <si>
    <t>Зачетный балл **</t>
  </si>
  <si>
    <r>
      <t xml:space="preserve">Результат                           </t>
    </r>
    <r>
      <rPr>
        <sz val="12"/>
        <color indexed="8"/>
        <rFont val="Times New Roman"/>
        <family val="1"/>
        <charset val="204"/>
      </rPr>
      <t xml:space="preserve"> (баллы)</t>
    </r>
  </si>
  <si>
    <t>Зачетный балл  **</t>
  </si>
  <si>
    <t>Усть-Лабинский район</t>
  </si>
  <si>
    <t>* - В случае если участник выступает за более старший класс, дополнительно указать: обучается в ____ классе.</t>
  </si>
  <si>
    <t>обучается в 7 классе</t>
  </si>
  <si>
    <r>
      <t xml:space="preserve">** - </t>
    </r>
    <r>
      <rPr>
        <b/>
        <sz val="12"/>
        <color indexed="8"/>
        <rFont val="Times New Roman"/>
        <family val="1"/>
        <charset val="204"/>
      </rPr>
      <t>Зачетные баллы теоретического и каждого из испытаний практического тура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расчитываются по формулам</t>
    </r>
    <r>
      <rPr>
        <sz val="12"/>
        <color indexed="8"/>
        <rFont val="Times New Roman"/>
        <family val="1"/>
        <charset val="204"/>
      </rPr>
      <t xml:space="preserve">, указанным в методических рекомендациях школьного </t>
    </r>
  </si>
  <si>
    <t xml:space="preserve">и муниципального этапа, разработанными центральными предметно-методическими комиссиями, а также в требованиях к проведению муниципального этапа всероссийской </t>
  </si>
  <si>
    <t>олимпиады школьников по физической культуре.</t>
  </si>
  <si>
    <r>
      <t xml:space="preserve">*** - </t>
    </r>
    <r>
      <rPr>
        <b/>
        <sz val="12"/>
        <color indexed="8"/>
        <rFont val="Times New Roman"/>
        <family val="1"/>
        <charset val="204"/>
      </rPr>
      <t xml:space="preserve">Зачетный балл практического тура </t>
    </r>
    <r>
      <rPr>
        <sz val="12"/>
        <color indexed="8"/>
        <rFont val="Times New Roman"/>
        <family val="1"/>
        <charset val="204"/>
      </rPr>
      <t>представляет собой сумму зачетных баллов каждого из испытаний практического тура.</t>
    </r>
  </si>
  <si>
    <r>
      <t xml:space="preserve">**** - </t>
    </r>
    <r>
      <rPr>
        <b/>
        <sz val="12"/>
        <color indexed="8"/>
        <rFont val="Times New Roman"/>
        <family val="1"/>
        <charset val="204"/>
      </rPr>
      <t>Итоговый зачетный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зачетных баллов теоретического и практического тура.</t>
    </r>
  </si>
  <si>
    <t>Председатель жюри</t>
  </si>
  <si>
    <t>/                                /</t>
  </si>
  <si>
    <t>Члены жюри:</t>
  </si>
  <si>
    <t xml:space="preserve">Председатель оргкомитета муниципального  этапа олимпиады   </t>
  </si>
  <si>
    <t xml:space="preserve">__________________ /                                               /  </t>
  </si>
  <si>
    <t xml:space="preserve">        </t>
  </si>
  <si>
    <t xml:space="preserve">   подпись</t>
  </si>
  <si>
    <t>7-8 (девушки)</t>
  </si>
  <si>
    <t>7-8 (юноши)</t>
  </si>
  <si>
    <t xml:space="preserve">7 классе </t>
  </si>
  <si>
    <t>5-6 (мальчики)</t>
  </si>
  <si>
    <t>Итоговая рейтингова таблица</t>
  </si>
  <si>
    <t>9-11(юноши)</t>
  </si>
  <si>
    <t>5-6 кл (девочки)</t>
  </si>
  <si>
    <t>победитель</t>
  </si>
  <si>
    <t>Иванова</t>
  </si>
  <si>
    <t>Ивановна</t>
  </si>
  <si>
    <t>29.09-30.09.2023 г.</t>
  </si>
  <si>
    <t xml:space="preserve">МБОУ СОШ №9 </t>
  </si>
  <si>
    <t>Бочерова</t>
  </si>
  <si>
    <t>Алиса</t>
  </si>
  <si>
    <t>Алексеевна</t>
  </si>
  <si>
    <t>Коробкова</t>
  </si>
  <si>
    <t>Евгения</t>
  </si>
  <si>
    <t>Ярослава</t>
  </si>
  <si>
    <t>Сапрыкина</t>
  </si>
  <si>
    <t>Марина</t>
  </si>
  <si>
    <t>Денисовна</t>
  </si>
  <si>
    <t>Мигель</t>
  </si>
  <si>
    <t>Ксения</t>
  </si>
  <si>
    <t>Александровна</t>
  </si>
  <si>
    <t>Данелян</t>
  </si>
  <si>
    <t>София</t>
  </si>
  <si>
    <t>Артуровна</t>
  </si>
  <si>
    <t>Черных</t>
  </si>
  <si>
    <t>Кира</t>
  </si>
  <si>
    <t>Андреевна</t>
  </si>
  <si>
    <t>Баранова</t>
  </si>
  <si>
    <t>Владимировна</t>
  </si>
  <si>
    <t>Тугаринова</t>
  </si>
  <si>
    <t>Виталина</t>
  </si>
  <si>
    <t>Витальевна</t>
  </si>
  <si>
    <t>Иванович</t>
  </si>
  <si>
    <t>Альбина</t>
  </si>
  <si>
    <t>Левченко</t>
  </si>
  <si>
    <t>Виктория</t>
  </si>
  <si>
    <t>Сереевна</t>
  </si>
  <si>
    <t>Перетятько</t>
  </si>
  <si>
    <t>Софья</t>
  </si>
  <si>
    <t>Солоп</t>
  </si>
  <si>
    <t>Александра</t>
  </si>
  <si>
    <t>Дворникова</t>
  </si>
  <si>
    <t>Валерия</t>
  </si>
  <si>
    <t xml:space="preserve">Ковязина </t>
  </si>
  <si>
    <t>Анастасия</t>
  </si>
  <si>
    <t>Горшкова</t>
  </si>
  <si>
    <t>Дмитриевна</t>
  </si>
  <si>
    <t>Яна</t>
  </si>
  <si>
    <t>Красичкова</t>
  </si>
  <si>
    <t>Анна</t>
  </si>
  <si>
    <t>Евгеньевна</t>
  </si>
  <si>
    <t>Новикова</t>
  </si>
  <si>
    <t>Варвара</t>
  </si>
  <si>
    <t>Юрьевна</t>
  </si>
  <si>
    <t>Каримулаева</t>
  </si>
  <si>
    <t>Мадина</t>
  </si>
  <si>
    <t>Сайпудиновна</t>
  </si>
  <si>
    <t>Краилова</t>
  </si>
  <si>
    <t>Мария</t>
  </si>
  <si>
    <t>Макаркина</t>
  </si>
  <si>
    <t>Радмила</t>
  </si>
  <si>
    <t>Попова</t>
  </si>
  <si>
    <t>3.0</t>
  </si>
  <si>
    <t>МБОУ СОШ № 9</t>
  </si>
  <si>
    <t>Карпов</t>
  </si>
  <si>
    <t>Вячеслав</t>
  </si>
  <si>
    <t>Артемлович</t>
  </si>
  <si>
    <t>Писаренко</t>
  </si>
  <si>
    <t>Дмитрий</t>
  </si>
  <si>
    <t>Павлович</t>
  </si>
  <si>
    <t>Сапрыкин</t>
  </si>
  <si>
    <t>Евгеньевич</t>
  </si>
  <si>
    <t>Патенко</t>
  </si>
  <si>
    <t>Даниил</t>
  </si>
  <si>
    <t>Данилов</t>
  </si>
  <si>
    <t>Артур</t>
  </si>
  <si>
    <t>Сергеевич</t>
  </si>
  <si>
    <t>Ачмиз</t>
  </si>
  <si>
    <t>Рустам</t>
  </si>
  <si>
    <t>Казбекович</t>
  </si>
  <si>
    <t>Каримулаев</t>
  </si>
  <si>
    <t>Амир</t>
  </si>
  <si>
    <t>Сайпудинович</t>
  </si>
  <si>
    <t>Савельев</t>
  </si>
  <si>
    <t>Ярослав</t>
  </si>
  <si>
    <t>Алексеевич</t>
  </si>
  <si>
    <t>Кравец</t>
  </si>
  <si>
    <t>Александр</t>
  </si>
  <si>
    <t>Александрович</t>
  </si>
  <si>
    <t>Котов</t>
  </si>
  <si>
    <t>Олег</t>
  </si>
  <si>
    <t>Орлов</t>
  </si>
  <si>
    <t>Михаил</t>
  </si>
  <si>
    <t>Игоревич</t>
  </si>
  <si>
    <t>Черкасов</t>
  </si>
  <si>
    <t>Арсений</t>
  </si>
  <si>
    <t>Сереевич</t>
  </si>
  <si>
    <t xml:space="preserve">Шаповалов </t>
  </si>
  <si>
    <t>Иван</t>
  </si>
  <si>
    <t>Брехер</t>
  </si>
  <si>
    <t>Михайлович</t>
  </si>
  <si>
    <t>Чуприна</t>
  </si>
  <si>
    <t>Денисович</t>
  </si>
  <si>
    <t>Зеленов</t>
  </si>
  <si>
    <t>Артем</t>
  </si>
  <si>
    <t>Полиев</t>
  </si>
  <si>
    <t>Савелий</t>
  </si>
  <si>
    <t>Олегович</t>
  </si>
  <si>
    <t>Лубожев</t>
  </si>
  <si>
    <t>Деденев</t>
  </si>
  <si>
    <t>Станислав</t>
  </si>
  <si>
    <t>Константинович</t>
  </si>
  <si>
    <t>Пятковский</t>
  </si>
  <si>
    <t>Владимирович</t>
  </si>
  <si>
    <t>Лацинников</t>
  </si>
  <si>
    <t>Никита</t>
  </si>
  <si>
    <t>Витальевич</t>
  </si>
  <si>
    <t>Федоренко</t>
  </si>
  <si>
    <t xml:space="preserve">Захар </t>
  </si>
  <si>
    <t>Шурховецкий</t>
  </si>
  <si>
    <t>Руслан</t>
  </si>
  <si>
    <t>5.0</t>
  </si>
  <si>
    <t>Дарья</t>
  </si>
  <si>
    <t>Сергеевна</t>
  </si>
  <si>
    <t>Благодарова</t>
  </si>
  <si>
    <t>Алена</t>
  </si>
  <si>
    <t>Игоревна</t>
  </si>
  <si>
    <t>Ботнари</t>
  </si>
  <si>
    <t>Диана</t>
  </si>
  <si>
    <t>Вадимовна</t>
  </si>
  <si>
    <t>Безручкина</t>
  </si>
  <si>
    <t>Арина</t>
  </si>
  <si>
    <t>Пахомова</t>
  </si>
  <si>
    <t xml:space="preserve">Сулименко </t>
  </si>
  <si>
    <t xml:space="preserve">Крыворучко </t>
  </si>
  <si>
    <t>Ульяна</t>
  </si>
  <si>
    <t>Геннадьевна</t>
  </si>
  <si>
    <t>Ланбина</t>
  </si>
  <si>
    <t>Кирилловна</t>
  </si>
  <si>
    <t>Литвиненко</t>
  </si>
  <si>
    <t>Марьяна</t>
  </si>
  <si>
    <t>Погосовна</t>
  </si>
  <si>
    <t>Мостовая</t>
  </si>
  <si>
    <t xml:space="preserve">Дарья </t>
  </si>
  <si>
    <t>Непша</t>
  </si>
  <si>
    <t>Ангелина</t>
  </si>
  <si>
    <t>Родина</t>
  </si>
  <si>
    <t>Ткаченко</t>
  </si>
  <si>
    <t>Екатерина</t>
  </si>
  <si>
    <t>Васильевна</t>
  </si>
  <si>
    <t>Солодских</t>
  </si>
  <si>
    <t>Стороженко</t>
  </si>
  <si>
    <t>Дарина</t>
  </si>
  <si>
    <t>Авакян</t>
  </si>
  <si>
    <t>Лилиана</t>
  </si>
  <si>
    <t>Ковязина</t>
  </si>
  <si>
    <t>Полина</t>
  </si>
  <si>
    <t>Данила</t>
  </si>
  <si>
    <t>Артурович</t>
  </si>
  <si>
    <t>Карнаухов</t>
  </si>
  <si>
    <t>Егор</t>
  </si>
  <si>
    <t>Леташин</t>
  </si>
  <si>
    <t>Нечеруренко</t>
  </si>
  <si>
    <t>Назар</t>
  </si>
  <si>
    <t>Разинько</t>
  </si>
  <si>
    <t>Захар</t>
  </si>
  <si>
    <t>Гайдар</t>
  </si>
  <si>
    <t>Денис</t>
  </si>
  <si>
    <t>Каракай</t>
  </si>
  <si>
    <t>Василий</t>
  </si>
  <si>
    <t>Лагуткин</t>
  </si>
  <si>
    <t>Кирилл</t>
  </si>
  <si>
    <t>Мановицкий</t>
  </si>
  <si>
    <t>Сергей</t>
  </si>
  <si>
    <t>Андревич</t>
  </si>
  <si>
    <t>Тугаринов</t>
  </si>
  <si>
    <t>Артемий</t>
  </si>
  <si>
    <t>Косарцов</t>
  </si>
  <si>
    <t>Романович</t>
  </si>
  <si>
    <t>Герман</t>
  </si>
  <si>
    <t>Медведский</t>
  </si>
  <si>
    <t>Семен</t>
  </si>
  <si>
    <t>Головашев</t>
  </si>
  <si>
    <t>Илья</t>
  </si>
  <si>
    <t>Викторович</t>
  </si>
  <si>
    <t xml:space="preserve">Данелян </t>
  </si>
  <si>
    <t>Григорьевна</t>
  </si>
  <si>
    <t>Василиса</t>
  </si>
  <si>
    <t>Козырева</t>
  </si>
  <si>
    <t>Мая</t>
  </si>
  <si>
    <t xml:space="preserve">Павлова </t>
  </si>
  <si>
    <t xml:space="preserve">Александра </t>
  </si>
  <si>
    <t>Николаевна</t>
  </si>
  <si>
    <t>Пенькова</t>
  </si>
  <si>
    <t>Приходько</t>
  </si>
  <si>
    <t>Михайловна</t>
  </si>
  <si>
    <t>Вячеславовна</t>
  </si>
  <si>
    <t>Пучкова</t>
  </si>
  <si>
    <t>Фомина</t>
  </si>
  <si>
    <t>Шевченко</t>
  </si>
  <si>
    <t>Романовна</t>
  </si>
  <si>
    <t>Шкурина</t>
  </si>
  <si>
    <t>Валерьевна</t>
  </si>
  <si>
    <t>Шершнева</t>
  </si>
  <si>
    <t>Павловна</t>
  </si>
  <si>
    <t>Городницкая</t>
  </si>
  <si>
    <t>Нина</t>
  </si>
  <si>
    <t>2</t>
  </si>
  <si>
    <t>Москаленко</t>
  </si>
  <si>
    <t>Альвина</t>
  </si>
  <si>
    <t>Цыба</t>
  </si>
  <si>
    <t>Лизавета</t>
  </si>
  <si>
    <t>Плотичкина</t>
  </si>
  <si>
    <t>Юлия</t>
  </si>
  <si>
    <t>Лубожева</t>
  </si>
  <si>
    <t>Маргарита</t>
  </si>
  <si>
    <t>Андреввна</t>
  </si>
  <si>
    <t>Крутова</t>
  </si>
  <si>
    <t>Елизавета</t>
  </si>
  <si>
    <t>60.4</t>
  </si>
  <si>
    <t>Данил</t>
  </si>
  <si>
    <t>Вадимович</t>
  </si>
  <si>
    <t xml:space="preserve">Бочеров </t>
  </si>
  <si>
    <t>Святослав</t>
  </si>
  <si>
    <t>Аршак</t>
  </si>
  <si>
    <t>Ашотович</t>
  </si>
  <si>
    <t xml:space="preserve">Лубожев </t>
  </si>
  <si>
    <t>Евгений</t>
  </si>
  <si>
    <t>Андреевич</t>
  </si>
  <si>
    <t xml:space="preserve">Сахно </t>
  </si>
  <si>
    <t>Борисович</t>
  </si>
  <si>
    <t>Сулименко</t>
  </si>
  <si>
    <t>Виталий</t>
  </si>
  <si>
    <t>Самойленко</t>
  </si>
  <si>
    <t>Тимофей</t>
  </si>
  <si>
    <t>Дмитриевич</t>
  </si>
  <si>
    <t>Дудник</t>
  </si>
  <si>
    <t>Юрьевич</t>
  </si>
  <si>
    <t>Травин</t>
  </si>
  <si>
    <t>призер</t>
  </si>
  <si>
    <t>участник</t>
  </si>
  <si>
    <t>Шевченко Ю.А.</t>
  </si>
  <si>
    <t>Кодуа Е.И.</t>
  </si>
  <si>
    <t>Брилева Н.М.</t>
  </si>
  <si>
    <t>Брилева Н.М,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</si>
</sst>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indent="3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/>
    <xf numFmtId="0" fontId="5" fillId="0" borderId="2" xfId="0" applyFont="1" applyBorder="1"/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 indent="3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3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/>
    </xf>
    <xf numFmtId="0" fontId="7" fillId="0" borderId="5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2" fontId="6" fillId="3" borderId="7" xfId="0" applyNumberFormat="1" applyFont="1" applyFill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left" wrapText="1" inden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zoomScale="75" zoomScaleNormal="75" workbookViewId="0">
      <selection activeCell="G43" sqref="G43"/>
    </sheetView>
  </sheetViews>
  <sheetFormatPr defaultRowHeight="15.75"/>
  <cols>
    <col min="1" max="1" width="7.28515625" style="12" customWidth="1"/>
    <col min="2" max="2" width="16.5703125" style="12" customWidth="1"/>
    <col min="3" max="3" width="16.28515625" style="12" customWidth="1"/>
    <col min="4" max="4" width="17" style="12" customWidth="1"/>
    <col min="5" max="5" width="11.42578125" style="12" customWidth="1"/>
    <col min="6" max="6" width="9.28515625" style="12" customWidth="1"/>
    <col min="7" max="7" width="23.140625" style="13" customWidth="1"/>
    <col min="8" max="8" width="23.5703125" style="12" customWidth="1"/>
    <col min="9" max="9" width="10.7109375" style="12" customWidth="1"/>
    <col min="10" max="10" width="10.42578125" style="12" customWidth="1"/>
    <col min="11" max="12" width="12.28515625" style="12" customWidth="1"/>
    <col min="13" max="13" width="11.85546875" style="12" customWidth="1"/>
    <col min="14" max="14" width="11.5703125" style="12" customWidth="1"/>
    <col min="15" max="15" width="16.5703125" style="12" customWidth="1"/>
    <col min="16" max="16" width="15" style="12" customWidth="1"/>
    <col min="17" max="17" width="14.28515625" style="12" customWidth="1"/>
    <col min="18" max="16384" width="9.140625" style="12"/>
  </cols>
  <sheetData>
    <row r="1" spans="1:17" s="11" customFormat="1" ht="17.25" customHeight="1">
      <c r="A1" s="72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11" customFormat="1" ht="17.2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1" customFormat="1" ht="17.2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s="11" customFormat="1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3"/>
      <c r="L4" s="23"/>
      <c r="M4" s="23"/>
    </row>
    <row r="5" spans="1:17" s="11" customFormat="1">
      <c r="A5" s="2" t="s">
        <v>3</v>
      </c>
      <c r="B5" s="2"/>
      <c r="C5" s="2"/>
      <c r="D5" s="3"/>
      <c r="E5" s="3"/>
      <c r="F5" s="3"/>
      <c r="G5" s="73" t="s">
        <v>111</v>
      </c>
      <c r="H5" s="73"/>
      <c r="I5" s="73"/>
      <c r="J5" s="73"/>
      <c r="K5" s="73"/>
      <c r="L5" s="73"/>
      <c r="M5" s="73"/>
      <c r="N5" s="73"/>
    </row>
    <row r="6" spans="1:17" s="11" customFormat="1">
      <c r="A6" s="2" t="s">
        <v>4</v>
      </c>
      <c r="B6" s="4"/>
      <c r="C6" s="5"/>
      <c r="D6" s="5"/>
      <c r="E6" s="5"/>
      <c r="F6" s="5"/>
      <c r="G6" s="74" t="s">
        <v>5</v>
      </c>
      <c r="H6" s="74"/>
      <c r="I6" s="74"/>
      <c r="J6" s="74"/>
      <c r="K6" s="74"/>
      <c r="L6" s="74"/>
      <c r="M6" s="74"/>
      <c r="N6" s="74"/>
    </row>
    <row r="7" spans="1:17" s="11" customFormat="1">
      <c r="A7" s="2" t="s">
        <v>6</v>
      </c>
      <c r="B7" s="4"/>
      <c r="C7" s="4"/>
      <c r="D7" s="5"/>
      <c r="E7" s="5"/>
      <c r="F7" s="6"/>
      <c r="G7" s="7"/>
      <c r="H7" s="7">
        <v>20</v>
      </c>
      <c r="I7" s="7"/>
      <c r="J7" s="7"/>
      <c r="K7" s="26"/>
      <c r="L7" s="26"/>
      <c r="M7" s="26"/>
      <c r="N7" s="26"/>
    </row>
    <row r="8" spans="1:17" s="11" customFormat="1">
      <c r="A8" s="2" t="s">
        <v>7</v>
      </c>
      <c r="B8" s="8"/>
      <c r="C8" s="75" t="s">
        <v>55</v>
      </c>
      <c r="D8" s="75"/>
      <c r="E8" s="9"/>
      <c r="F8" s="78" t="s">
        <v>8</v>
      </c>
      <c r="G8" s="78"/>
      <c r="H8" s="78"/>
      <c r="I8" s="78"/>
      <c r="J8" s="78"/>
      <c r="K8" s="26" t="s">
        <v>9</v>
      </c>
      <c r="L8" s="26"/>
      <c r="M8" s="26"/>
      <c r="N8" s="26"/>
    </row>
    <row r="9" spans="1:17" s="11" customFormat="1">
      <c r="A9" s="2" t="s">
        <v>10</v>
      </c>
      <c r="B9" s="4"/>
      <c r="C9" s="4"/>
      <c r="D9" s="4"/>
      <c r="E9" s="4"/>
      <c r="F9" s="5"/>
      <c r="G9" s="5"/>
      <c r="H9" s="5"/>
      <c r="I9" s="5"/>
      <c r="J9" s="6">
        <v>100</v>
      </c>
      <c r="K9" s="26"/>
      <c r="L9" s="26"/>
      <c r="M9" s="26"/>
      <c r="N9" s="26"/>
    </row>
    <row r="10" spans="1:17" s="11" customFormat="1" ht="10.5" customHeight="1">
      <c r="A10" s="30"/>
    </row>
    <row r="12" spans="1:17" s="29" customFormat="1" ht="40.5" customHeight="1">
      <c r="A12" s="76" t="s">
        <v>11</v>
      </c>
      <c r="B12" s="67" t="s">
        <v>12</v>
      </c>
      <c r="C12" s="67" t="s">
        <v>13</v>
      </c>
      <c r="D12" s="67" t="s">
        <v>14</v>
      </c>
      <c r="E12" s="70" t="s">
        <v>15</v>
      </c>
      <c r="F12" s="67" t="s">
        <v>16</v>
      </c>
      <c r="G12" s="67" t="s">
        <v>17</v>
      </c>
      <c r="H12" s="67" t="s">
        <v>18</v>
      </c>
      <c r="I12" s="70" t="s">
        <v>19</v>
      </c>
      <c r="J12" s="70" t="s">
        <v>20</v>
      </c>
      <c r="K12" s="63" t="s">
        <v>21</v>
      </c>
      <c r="L12" s="64"/>
      <c r="M12" s="63" t="s">
        <v>22</v>
      </c>
      <c r="N12" s="64"/>
      <c r="O12" s="65" t="s">
        <v>23</v>
      </c>
      <c r="P12" s="65" t="s">
        <v>24</v>
      </c>
      <c r="Q12" s="61" t="s">
        <v>25</v>
      </c>
    </row>
    <row r="13" spans="1:17" s="29" customFormat="1" ht="51.75" customHeight="1">
      <c r="A13" s="77"/>
      <c r="B13" s="68"/>
      <c r="C13" s="68"/>
      <c r="D13" s="68"/>
      <c r="E13" s="71"/>
      <c r="F13" s="68"/>
      <c r="G13" s="68"/>
      <c r="H13" s="68"/>
      <c r="I13" s="71"/>
      <c r="J13" s="71"/>
      <c r="K13" s="27" t="s">
        <v>26</v>
      </c>
      <c r="L13" s="27" t="s">
        <v>27</v>
      </c>
      <c r="M13" s="27" t="s">
        <v>28</v>
      </c>
      <c r="N13" s="27" t="s">
        <v>29</v>
      </c>
      <c r="O13" s="66"/>
      <c r="P13" s="66"/>
      <c r="Q13" s="62"/>
    </row>
    <row r="14" spans="1:17" s="29" customFormat="1" ht="15" customHeight="1">
      <c r="A14" s="43">
        <v>1</v>
      </c>
      <c r="B14" s="44" t="s">
        <v>233</v>
      </c>
      <c r="C14" s="44" t="s">
        <v>179</v>
      </c>
      <c r="D14" s="44" t="s">
        <v>234</v>
      </c>
      <c r="E14" s="45"/>
      <c r="F14" s="43">
        <v>9</v>
      </c>
      <c r="G14" s="35" t="s">
        <v>111</v>
      </c>
      <c r="H14" s="46" t="s">
        <v>30</v>
      </c>
      <c r="I14" s="47" t="s">
        <v>255</v>
      </c>
      <c r="J14" s="48">
        <f>20*I14/57.5</f>
        <v>0.69565217391304346</v>
      </c>
      <c r="K14" s="49">
        <v>63.5</v>
      </c>
      <c r="L14" s="49">
        <f>40*48.72/K14</f>
        <v>30.68976377952756</v>
      </c>
      <c r="M14" s="49">
        <v>5.5</v>
      </c>
      <c r="N14" s="49">
        <f>40*M14/10</f>
        <v>22</v>
      </c>
      <c r="O14" s="49">
        <f>L14+N14</f>
        <v>52.68976377952756</v>
      </c>
      <c r="P14" s="49">
        <f>J14+O14</f>
        <v>53.385415953440607</v>
      </c>
      <c r="Q14" s="50" t="s">
        <v>287</v>
      </c>
    </row>
    <row r="15" spans="1:17" s="29" customFormat="1" ht="15" customHeight="1">
      <c r="A15" s="35">
        <v>2</v>
      </c>
      <c r="B15" s="41" t="s">
        <v>89</v>
      </c>
      <c r="C15" s="41" t="s">
        <v>235</v>
      </c>
      <c r="D15" s="41" t="s">
        <v>59</v>
      </c>
      <c r="E15" s="51"/>
      <c r="F15" s="43">
        <v>9</v>
      </c>
      <c r="G15" s="35" t="s">
        <v>111</v>
      </c>
      <c r="H15" s="36" t="s">
        <v>30</v>
      </c>
      <c r="I15" s="36">
        <v>9</v>
      </c>
      <c r="J15" s="48">
        <f t="shared" ref="J15:J33" si="0">20*I15/57.5</f>
        <v>3.1304347826086958</v>
      </c>
      <c r="K15" s="38">
        <v>65.5</v>
      </c>
      <c r="L15" s="49">
        <f t="shared" ref="L15:L33" si="1">40*48.72/K15</f>
        <v>29.752671755725189</v>
      </c>
      <c r="M15" s="38">
        <v>5</v>
      </c>
      <c r="N15" s="49">
        <f t="shared" ref="N15:N33" si="2">40*M15/10</f>
        <v>20</v>
      </c>
      <c r="O15" s="49">
        <f t="shared" ref="O15:O33" si="3">L15+N15</f>
        <v>49.752671755725189</v>
      </c>
      <c r="P15" s="49">
        <f t="shared" ref="P15:P33" si="4">J15+O15</f>
        <v>52.883106538333884</v>
      </c>
      <c r="Q15" s="40" t="s">
        <v>287</v>
      </c>
    </row>
    <row r="16" spans="1:17" s="29" customFormat="1" ht="15" customHeight="1">
      <c r="A16" s="35">
        <v>3</v>
      </c>
      <c r="B16" s="41" t="s">
        <v>236</v>
      </c>
      <c r="C16" s="41" t="s">
        <v>237</v>
      </c>
      <c r="D16" s="41" t="s">
        <v>76</v>
      </c>
      <c r="E16" s="51"/>
      <c r="F16" s="43">
        <v>9</v>
      </c>
      <c r="G16" s="35" t="s">
        <v>111</v>
      </c>
      <c r="H16" s="36" t="s">
        <v>30</v>
      </c>
      <c r="I16" s="36">
        <v>17</v>
      </c>
      <c r="J16" s="48">
        <f t="shared" si="0"/>
        <v>5.9130434782608692</v>
      </c>
      <c r="K16" s="38">
        <v>67.3</v>
      </c>
      <c r="L16" s="49">
        <f t="shared" si="1"/>
        <v>28.956909361069837</v>
      </c>
      <c r="M16" s="38">
        <v>4.5</v>
      </c>
      <c r="N16" s="49">
        <f t="shared" si="2"/>
        <v>18</v>
      </c>
      <c r="O16" s="49">
        <f t="shared" si="3"/>
        <v>46.956909361069833</v>
      </c>
      <c r="P16" s="49">
        <f t="shared" si="4"/>
        <v>52.869952839330701</v>
      </c>
      <c r="Q16" s="40" t="s">
        <v>287</v>
      </c>
    </row>
    <row r="17" spans="1:17" s="29" customFormat="1" ht="15" customHeight="1">
      <c r="A17" s="35">
        <v>4</v>
      </c>
      <c r="B17" s="41" t="s">
        <v>238</v>
      </c>
      <c r="C17" s="41" t="s">
        <v>239</v>
      </c>
      <c r="D17" s="41" t="s">
        <v>240</v>
      </c>
      <c r="E17" s="51"/>
      <c r="F17" s="43">
        <v>9</v>
      </c>
      <c r="G17" s="35" t="s">
        <v>111</v>
      </c>
      <c r="H17" s="36" t="s">
        <v>30</v>
      </c>
      <c r="I17" s="36">
        <v>2</v>
      </c>
      <c r="J17" s="48">
        <f t="shared" si="0"/>
        <v>0.69565217391304346</v>
      </c>
      <c r="K17" s="38">
        <v>70.5</v>
      </c>
      <c r="L17" s="49">
        <f t="shared" si="1"/>
        <v>27.642553191489363</v>
      </c>
      <c r="M17" s="38">
        <v>3</v>
      </c>
      <c r="N17" s="49">
        <f t="shared" si="2"/>
        <v>12</v>
      </c>
      <c r="O17" s="49">
        <f t="shared" si="3"/>
        <v>39.642553191489363</v>
      </c>
      <c r="P17" s="49">
        <f t="shared" si="4"/>
        <v>40.338205365402409</v>
      </c>
      <c r="Q17" s="40" t="s">
        <v>288</v>
      </c>
    </row>
    <row r="18" spans="1:17" s="29" customFormat="1" ht="15" customHeight="1">
      <c r="A18" s="35">
        <v>5</v>
      </c>
      <c r="B18" s="41" t="s">
        <v>241</v>
      </c>
      <c r="C18" s="41" t="s">
        <v>62</v>
      </c>
      <c r="D18" s="41" t="s">
        <v>68</v>
      </c>
      <c r="E18" s="51"/>
      <c r="F18" s="43">
        <v>9</v>
      </c>
      <c r="G18" s="35" t="s">
        <v>111</v>
      </c>
      <c r="H18" s="36" t="s">
        <v>30</v>
      </c>
      <c r="I18" s="36">
        <v>15</v>
      </c>
      <c r="J18" s="48">
        <f t="shared" si="0"/>
        <v>5.2173913043478262</v>
      </c>
      <c r="K18" s="38">
        <v>78.599999999999994</v>
      </c>
      <c r="L18" s="49">
        <f t="shared" si="1"/>
        <v>24.793893129770993</v>
      </c>
      <c r="M18" s="38">
        <v>4</v>
      </c>
      <c r="N18" s="49">
        <f t="shared" si="2"/>
        <v>16</v>
      </c>
      <c r="O18" s="49">
        <f t="shared" si="3"/>
        <v>40.793893129770993</v>
      </c>
      <c r="P18" s="49">
        <f t="shared" si="4"/>
        <v>46.011284434118821</v>
      </c>
      <c r="Q18" s="40" t="s">
        <v>288</v>
      </c>
    </row>
    <row r="19" spans="1:17" s="29" customFormat="1" ht="15" customHeight="1">
      <c r="A19" s="35">
        <v>6</v>
      </c>
      <c r="B19" s="41" t="s">
        <v>242</v>
      </c>
      <c r="C19" s="41" t="s">
        <v>183</v>
      </c>
      <c r="D19" s="41" t="s">
        <v>243</v>
      </c>
      <c r="E19" s="51"/>
      <c r="F19" s="43">
        <v>9</v>
      </c>
      <c r="G19" s="35" t="s">
        <v>111</v>
      </c>
      <c r="H19" s="36" t="s">
        <v>30</v>
      </c>
      <c r="I19" s="36">
        <v>29</v>
      </c>
      <c r="J19" s="48">
        <f t="shared" si="0"/>
        <v>10.086956521739131</v>
      </c>
      <c r="K19" s="38">
        <v>75.3</v>
      </c>
      <c r="L19" s="49">
        <f t="shared" si="1"/>
        <v>25.880478087649404</v>
      </c>
      <c r="M19" s="38">
        <v>5.5</v>
      </c>
      <c r="N19" s="49">
        <f t="shared" si="2"/>
        <v>22</v>
      </c>
      <c r="O19" s="49">
        <f t="shared" si="3"/>
        <v>47.880478087649408</v>
      </c>
      <c r="P19" s="49">
        <f t="shared" si="4"/>
        <v>57.96743460938854</v>
      </c>
      <c r="Q19" s="40" t="s">
        <v>287</v>
      </c>
    </row>
    <row r="20" spans="1:17" s="29" customFormat="1" ht="15" customHeight="1">
      <c r="A20" s="35">
        <v>7</v>
      </c>
      <c r="B20" s="41" t="s">
        <v>109</v>
      </c>
      <c r="C20" s="41" t="s">
        <v>83</v>
      </c>
      <c r="D20" s="41" t="s">
        <v>244</v>
      </c>
      <c r="E20" s="51"/>
      <c r="F20" s="43">
        <v>9</v>
      </c>
      <c r="G20" s="35" t="s">
        <v>111</v>
      </c>
      <c r="H20" s="36" t="s">
        <v>30</v>
      </c>
      <c r="I20" s="36">
        <v>14</v>
      </c>
      <c r="J20" s="48">
        <f t="shared" si="0"/>
        <v>4.8695652173913047</v>
      </c>
      <c r="K20" s="38">
        <v>50.4</v>
      </c>
      <c r="L20" s="49">
        <f t="shared" si="1"/>
        <v>38.666666666666664</v>
      </c>
      <c r="M20" s="38">
        <v>6</v>
      </c>
      <c r="N20" s="49">
        <f t="shared" si="2"/>
        <v>24</v>
      </c>
      <c r="O20" s="49">
        <f t="shared" si="3"/>
        <v>62.666666666666664</v>
      </c>
      <c r="P20" s="49">
        <f t="shared" si="4"/>
        <v>67.536231884057969</v>
      </c>
      <c r="Q20" s="40" t="s">
        <v>52</v>
      </c>
    </row>
    <row r="21" spans="1:17" s="29" customFormat="1" ht="15" customHeight="1">
      <c r="A21" s="35">
        <v>8</v>
      </c>
      <c r="B21" s="41" t="s">
        <v>245</v>
      </c>
      <c r="C21" s="41" t="s">
        <v>92</v>
      </c>
      <c r="D21" s="41" t="s">
        <v>76</v>
      </c>
      <c r="E21" s="51"/>
      <c r="F21" s="43">
        <v>9</v>
      </c>
      <c r="G21" s="35" t="s">
        <v>111</v>
      </c>
      <c r="H21" s="36" t="s">
        <v>30</v>
      </c>
      <c r="I21" s="36">
        <v>16</v>
      </c>
      <c r="J21" s="48">
        <f t="shared" si="0"/>
        <v>5.5652173913043477</v>
      </c>
      <c r="K21" s="38" t="s">
        <v>267</v>
      </c>
      <c r="L21" s="49" t="e">
        <f t="shared" si="1"/>
        <v>#VALUE!</v>
      </c>
      <c r="M21" s="38">
        <v>5.5</v>
      </c>
      <c r="N21" s="49">
        <f t="shared" si="2"/>
        <v>22</v>
      </c>
      <c r="O21" s="49" t="e">
        <f t="shared" si="3"/>
        <v>#VALUE!</v>
      </c>
      <c r="P21" s="49" t="e">
        <f t="shared" si="4"/>
        <v>#VALUE!</v>
      </c>
      <c r="Q21" s="40" t="s">
        <v>288</v>
      </c>
    </row>
    <row r="22" spans="1:17" s="29" customFormat="1" ht="15" customHeight="1">
      <c r="A22" s="35">
        <v>9</v>
      </c>
      <c r="B22" s="41" t="s">
        <v>246</v>
      </c>
      <c r="C22" s="41" t="s">
        <v>70</v>
      </c>
      <c r="D22" s="41" t="s">
        <v>54</v>
      </c>
      <c r="E22" s="51"/>
      <c r="F22" s="43">
        <v>9</v>
      </c>
      <c r="G22" s="35" t="s">
        <v>111</v>
      </c>
      <c r="H22" s="36" t="s">
        <v>30</v>
      </c>
      <c r="I22" s="36">
        <v>5</v>
      </c>
      <c r="J22" s="48">
        <f t="shared" si="0"/>
        <v>1.7391304347826086</v>
      </c>
      <c r="K22" s="38">
        <v>67.3</v>
      </c>
      <c r="L22" s="49">
        <f t="shared" si="1"/>
        <v>28.956909361069837</v>
      </c>
      <c r="M22" s="38">
        <v>4.5</v>
      </c>
      <c r="N22" s="49">
        <f t="shared" si="2"/>
        <v>18</v>
      </c>
      <c r="O22" s="49">
        <f t="shared" si="3"/>
        <v>46.956909361069833</v>
      </c>
      <c r="P22" s="49">
        <f t="shared" si="4"/>
        <v>48.696039795852442</v>
      </c>
      <c r="Q22" s="40" t="s">
        <v>288</v>
      </c>
    </row>
    <row r="23" spans="1:17" s="29" customFormat="1" ht="15" customHeight="1">
      <c r="A23" s="35">
        <v>10</v>
      </c>
      <c r="B23" s="41" t="s">
        <v>247</v>
      </c>
      <c r="C23" s="41" t="s">
        <v>83</v>
      </c>
      <c r="D23" s="41" t="s">
        <v>248</v>
      </c>
      <c r="E23" s="51"/>
      <c r="F23" s="43">
        <v>9</v>
      </c>
      <c r="G23" s="35" t="s">
        <v>111</v>
      </c>
      <c r="H23" s="36" t="s">
        <v>30</v>
      </c>
      <c r="I23" s="36">
        <v>6</v>
      </c>
      <c r="J23" s="48">
        <f t="shared" si="0"/>
        <v>2.0869565217391304</v>
      </c>
      <c r="K23" s="38">
        <v>55.6</v>
      </c>
      <c r="L23" s="49">
        <f t="shared" si="1"/>
        <v>35.050359712230211</v>
      </c>
      <c r="M23" s="38">
        <v>3</v>
      </c>
      <c r="N23" s="49">
        <f t="shared" si="2"/>
        <v>12</v>
      </c>
      <c r="O23" s="49">
        <f t="shared" si="3"/>
        <v>47.050359712230211</v>
      </c>
      <c r="P23" s="49">
        <f t="shared" si="4"/>
        <v>49.137316233969344</v>
      </c>
      <c r="Q23" s="40" t="s">
        <v>288</v>
      </c>
    </row>
    <row r="24" spans="1:17" s="29" customFormat="1" ht="15" customHeight="1">
      <c r="A24" s="35">
        <v>11</v>
      </c>
      <c r="B24" s="41" t="s">
        <v>249</v>
      </c>
      <c r="C24" s="41" t="s">
        <v>90</v>
      </c>
      <c r="D24" s="41" t="s">
        <v>250</v>
      </c>
      <c r="E24" s="51"/>
      <c r="F24" s="43">
        <v>9</v>
      </c>
      <c r="G24" s="35" t="s">
        <v>111</v>
      </c>
      <c r="H24" s="36" t="s">
        <v>30</v>
      </c>
      <c r="I24" s="36">
        <v>9</v>
      </c>
      <c r="J24" s="48">
        <f t="shared" si="0"/>
        <v>3.1304347826086958</v>
      </c>
      <c r="K24" s="38">
        <v>79.8</v>
      </c>
      <c r="L24" s="49">
        <f t="shared" si="1"/>
        <v>24.421052631578949</v>
      </c>
      <c r="M24" s="38">
        <v>3.5</v>
      </c>
      <c r="N24" s="49">
        <f t="shared" si="2"/>
        <v>14</v>
      </c>
      <c r="O24" s="49">
        <f t="shared" si="3"/>
        <v>38.421052631578945</v>
      </c>
      <c r="P24" s="49">
        <f t="shared" si="4"/>
        <v>41.55148741418764</v>
      </c>
      <c r="Q24" s="40" t="s">
        <v>288</v>
      </c>
    </row>
    <row r="25" spans="1:17" s="29" customFormat="1" ht="15" customHeight="1">
      <c r="A25" s="35">
        <v>12</v>
      </c>
      <c r="B25" s="41" t="s">
        <v>249</v>
      </c>
      <c r="C25" s="41" t="s">
        <v>183</v>
      </c>
      <c r="D25" s="41" t="s">
        <v>250</v>
      </c>
      <c r="E25" s="51"/>
      <c r="F25" s="43">
        <v>9</v>
      </c>
      <c r="G25" s="35" t="s">
        <v>111</v>
      </c>
      <c r="H25" s="36" t="s">
        <v>30</v>
      </c>
      <c r="I25" s="36">
        <v>8</v>
      </c>
      <c r="J25" s="48">
        <f t="shared" si="0"/>
        <v>2.7826086956521738</v>
      </c>
      <c r="K25" s="38">
        <v>77.400000000000006</v>
      </c>
      <c r="L25" s="49">
        <f t="shared" si="1"/>
        <v>25.178294573643409</v>
      </c>
      <c r="M25" s="38">
        <v>3.5</v>
      </c>
      <c r="N25" s="49">
        <f t="shared" si="2"/>
        <v>14</v>
      </c>
      <c r="O25" s="49">
        <f t="shared" si="3"/>
        <v>39.178294573643413</v>
      </c>
      <c r="P25" s="49">
        <f t="shared" si="4"/>
        <v>41.960903269295585</v>
      </c>
      <c r="Q25" s="40" t="s">
        <v>288</v>
      </c>
    </row>
    <row r="26" spans="1:17" s="29" customFormat="1" ht="15" customHeight="1">
      <c r="A26" s="35">
        <v>13</v>
      </c>
      <c r="B26" s="41" t="s">
        <v>251</v>
      </c>
      <c r="C26" s="41" t="s">
        <v>70</v>
      </c>
      <c r="D26" s="41" t="s">
        <v>252</v>
      </c>
      <c r="E26" s="51"/>
      <c r="F26" s="43">
        <v>9</v>
      </c>
      <c r="G26" s="35" t="s">
        <v>111</v>
      </c>
      <c r="H26" s="36" t="s">
        <v>30</v>
      </c>
      <c r="I26" s="36">
        <v>5</v>
      </c>
      <c r="J26" s="48">
        <f t="shared" si="0"/>
        <v>1.7391304347826086</v>
      </c>
      <c r="K26" s="38">
        <v>68.3</v>
      </c>
      <c r="L26" s="49">
        <f t="shared" si="1"/>
        <v>28.532942898975111</v>
      </c>
      <c r="M26" s="38">
        <v>6</v>
      </c>
      <c r="N26" s="49">
        <f t="shared" si="2"/>
        <v>24</v>
      </c>
      <c r="O26" s="49">
        <f t="shared" si="3"/>
        <v>52.532942898975108</v>
      </c>
      <c r="P26" s="49">
        <f t="shared" si="4"/>
        <v>54.272073333757717</v>
      </c>
      <c r="Q26" s="40" t="s">
        <v>287</v>
      </c>
    </row>
    <row r="27" spans="1:17" s="29" customFormat="1" ht="15" customHeight="1">
      <c r="A27" s="35">
        <v>14</v>
      </c>
      <c r="B27" s="41" t="s">
        <v>253</v>
      </c>
      <c r="C27" s="41" t="s">
        <v>254</v>
      </c>
      <c r="D27" s="41" t="s">
        <v>243</v>
      </c>
      <c r="E27" s="51"/>
      <c r="F27" s="43">
        <v>9</v>
      </c>
      <c r="G27" s="35" t="s">
        <v>111</v>
      </c>
      <c r="H27" s="36" t="s">
        <v>30</v>
      </c>
      <c r="I27" s="36">
        <v>4</v>
      </c>
      <c r="J27" s="48">
        <f t="shared" si="0"/>
        <v>1.3913043478260869</v>
      </c>
      <c r="K27" s="38">
        <v>73.5</v>
      </c>
      <c r="L27" s="49">
        <f t="shared" si="1"/>
        <v>26.514285714285712</v>
      </c>
      <c r="M27" s="38">
        <v>5.5</v>
      </c>
      <c r="N27" s="49">
        <f t="shared" si="2"/>
        <v>22</v>
      </c>
      <c r="O27" s="49">
        <f t="shared" si="3"/>
        <v>48.514285714285712</v>
      </c>
      <c r="P27" s="49">
        <f t="shared" si="4"/>
        <v>49.905590062111798</v>
      </c>
      <c r="Q27" s="40" t="s">
        <v>288</v>
      </c>
    </row>
    <row r="28" spans="1:17" s="29" customFormat="1" ht="15" customHeight="1">
      <c r="A28" s="35">
        <v>15</v>
      </c>
      <c r="B28" s="41" t="s">
        <v>256</v>
      </c>
      <c r="C28" s="41" t="s">
        <v>257</v>
      </c>
      <c r="D28" s="41" t="s">
        <v>54</v>
      </c>
      <c r="E28" s="51"/>
      <c r="F28" s="35">
        <v>10</v>
      </c>
      <c r="G28" s="35" t="s">
        <v>111</v>
      </c>
      <c r="H28" s="36" t="s">
        <v>30</v>
      </c>
      <c r="I28" s="36">
        <v>8</v>
      </c>
      <c r="J28" s="48">
        <f t="shared" si="0"/>
        <v>2.7826086956521738</v>
      </c>
      <c r="K28" s="38">
        <v>56.9</v>
      </c>
      <c r="L28" s="49">
        <f t="shared" si="1"/>
        <v>34.249560632688926</v>
      </c>
      <c r="M28" s="38">
        <v>4</v>
      </c>
      <c r="N28" s="49">
        <f t="shared" si="2"/>
        <v>16</v>
      </c>
      <c r="O28" s="49">
        <f t="shared" si="3"/>
        <v>50.249560632688926</v>
      </c>
      <c r="P28" s="49">
        <f t="shared" si="4"/>
        <v>53.032169328341098</v>
      </c>
      <c r="Q28" s="40" t="s">
        <v>287</v>
      </c>
    </row>
    <row r="29" spans="1:17" s="29" customFormat="1" ht="15" customHeight="1">
      <c r="A29" s="35">
        <v>16</v>
      </c>
      <c r="B29" s="41" t="s">
        <v>258</v>
      </c>
      <c r="C29" s="41" t="s">
        <v>259</v>
      </c>
      <c r="D29" s="41" t="s">
        <v>252</v>
      </c>
      <c r="E29" s="51"/>
      <c r="F29" s="35">
        <v>10</v>
      </c>
      <c r="G29" s="35" t="s">
        <v>111</v>
      </c>
      <c r="H29" s="36" t="s">
        <v>30</v>
      </c>
      <c r="I29" s="36">
        <v>1</v>
      </c>
      <c r="J29" s="48">
        <f t="shared" si="0"/>
        <v>0.34782608695652173</v>
      </c>
      <c r="K29" s="38">
        <v>61.2</v>
      </c>
      <c r="L29" s="49">
        <f t="shared" si="1"/>
        <v>31.843137254901958</v>
      </c>
      <c r="M29" s="38">
        <v>4</v>
      </c>
      <c r="N29" s="49">
        <f t="shared" si="2"/>
        <v>16</v>
      </c>
      <c r="O29" s="49">
        <f t="shared" si="3"/>
        <v>47.843137254901961</v>
      </c>
      <c r="P29" s="49">
        <f t="shared" si="4"/>
        <v>48.190963341858485</v>
      </c>
      <c r="Q29" s="40" t="s">
        <v>288</v>
      </c>
    </row>
    <row r="30" spans="1:17" s="29" customFormat="1" ht="15" customHeight="1">
      <c r="A30" s="35">
        <v>17</v>
      </c>
      <c r="B30" s="41" t="s">
        <v>260</v>
      </c>
      <c r="C30" s="41" t="s">
        <v>261</v>
      </c>
      <c r="D30" s="41" t="s">
        <v>248</v>
      </c>
      <c r="E30" s="51"/>
      <c r="F30" s="35">
        <v>10</v>
      </c>
      <c r="G30" s="35" t="s">
        <v>111</v>
      </c>
      <c r="H30" s="36" t="s">
        <v>30</v>
      </c>
      <c r="I30" s="36">
        <v>9</v>
      </c>
      <c r="J30" s="48">
        <f t="shared" si="0"/>
        <v>3.1304347826086958</v>
      </c>
      <c r="K30" s="38">
        <v>60.2</v>
      </c>
      <c r="L30" s="49">
        <f t="shared" si="1"/>
        <v>32.372093023255815</v>
      </c>
      <c r="M30" s="38">
        <v>5.5</v>
      </c>
      <c r="N30" s="49">
        <f t="shared" si="2"/>
        <v>22</v>
      </c>
      <c r="O30" s="49">
        <f t="shared" si="3"/>
        <v>54.372093023255815</v>
      </c>
      <c r="P30" s="49">
        <f t="shared" si="4"/>
        <v>57.50252780586451</v>
      </c>
      <c r="Q30" s="40" t="s">
        <v>287</v>
      </c>
    </row>
    <row r="31" spans="1:17" s="29" customFormat="1" ht="15" customHeight="1">
      <c r="A31" s="35">
        <v>18</v>
      </c>
      <c r="B31" s="41" t="s">
        <v>262</v>
      </c>
      <c r="C31" s="41" t="s">
        <v>263</v>
      </c>
      <c r="D31" s="41" t="s">
        <v>264</v>
      </c>
      <c r="E31" s="51"/>
      <c r="F31" s="35">
        <v>10</v>
      </c>
      <c r="G31" s="35" t="s">
        <v>111</v>
      </c>
      <c r="H31" s="36" t="s">
        <v>30</v>
      </c>
      <c r="I31" s="36">
        <v>7</v>
      </c>
      <c r="J31" s="48">
        <f t="shared" si="0"/>
        <v>2.4347826086956523</v>
      </c>
      <c r="K31" s="38">
        <v>74.8</v>
      </c>
      <c r="L31" s="49">
        <f t="shared" si="1"/>
        <v>26.053475935828878</v>
      </c>
      <c r="M31" s="38">
        <v>4.5</v>
      </c>
      <c r="N31" s="49">
        <f t="shared" si="2"/>
        <v>18</v>
      </c>
      <c r="O31" s="49">
        <f t="shared" si="3"/>
        <v>44.053475935828878</v>
      </c>
      <c r="P31" s="49">
        <f t="shared" si="4"/>
        <v>46.488258544524527</v>
      </c>
      <c r="Q31" s="40" t="s">
        <v>288</v>
      </c>
    </row>
    <row r="32" spans="1:17" s="29" customFormat="1" ht="15" customHeight="1">
      <c r="A32" s="35">
        <v>19</v>
      </c>
      <c r="B32" s="41" t="s">
        <v>265</v>
      </c>
      <c r="C32" s="41" t="s">
        <v>266</v>
      </c>
      <c r="D32" s="41" t="s">
        <v>94</v>
      </c>
      <c r="E32" s="51"/>
      <c r="F32" s="35">
        <v>10</v>
      </c>
      <c r="G32" s="35" t="s">
        <v>111</v>
      </c>
      <c r="H32" s="36" t="s">
        <v>30</v>
      </c>
      <c r="I32" s="36">
        <v>6</v>
      </c>
      <c r="J32" s="48">
        <f t="shared" si="0"/>
        <v>2.0869565217391304</v>
      </c>
      <c r="K32" s="38">
        <v>73.2</v>
      </c>
      <c r="L32" s="49">
        <f t="shared" si="1"/>
        <v>26.622950819672131</v>
      </c>
      <c r="M32" s="38">
        <v>5</v>
      </c>
      <c r="N32" s="49">
        <f t="shared" si="2"/>
        <v>20</v>
      </c>
      <c r="O32" s="49">
        <f t="shared" si="3"/>
        <v>46.622950819672127</v>
      </c>
      <c r="P32" s="49">
        <f t="shared" si="4"/>
        <v>48.70990734141126</v>
      </c>
      <c r="Q32" s="40" t="s">
        <v>288</v>
      </c>
    </row>
    <row r="33" spans="1:17" s="29" customFormat="1" ht="15" customHeight="1">
      <c r="A33" s="35">
        <v>20</v>
      </c>
      <c r="B33" s="41" t="s">
        <v>53</v>
      </c>
      <c r="C33" s="41" t="s">
        <v>176</v>
      </c>
      <c r="D33" s="41" t="s">
        <v>68</v>
      </c>
      <c r="E33" s="51"/>
      <c r="F33" s="35">
        <v>10</v>
      </c>
      <c r="G33" s="35" t="s">
        <v>111</v>
      </c>
      <c r="H33" s="36" t="s">
        <v>30</v>
      </c>
      <c r="I33" s="36">
        <v>4</v>
      </c>
      <c r="J33" s="48">
        <f t="shared" si="0"/>
        <v>1.3913043478260869</v>
      </c>
      <c r="K33" s="38">
        <v>64.900000000000006</v>
      </c>
      <c r="L33" s="49">
        <f t="shared" si="1"/>
        <v>30.027734976887515</v>
      </c>
      <c r="M33" s="38">
        <v>4</v>
      </c>
      <c r="N33" s="49">
        <f t="shared" si="2"/>
        <v>16</v>
      </c>
      <c r="O33" s="49">
        <f t="shared" si="3"/>
        <v>46.027734976887515</v>
      </c>
      <c r="P33" s="49">
        <f t="shared" si="4"/>
        <v>47.419039324713602</v>
      </c>
      <c r="Q33" s="40" t="s">
        <v>288</v>
      </c>
    </row>
    <row r="34" spans="1:17" s="11" customFormat="1">
      <c r="A34" s="52"/>
      <c r="B34" s="52" t="s">
        <v>31</v>
      </c>
      <c r="C34" s="52"/>
      <c r="D34" s="52"/>
      <c r="E34" s="52"/>
      <c r="F34" s="52"/>
      <c r="G34" s="52" t="s">
        <v>32</v>
      </c>
      <c r="H34" s="52"/>
      <c r="I34" s="52"/>
      <c r="J34" s="52"/>
      <c r="K34" s="52"/>
      <c r="L34" s="42"/>
      <c r="M34" s="42"/>
      <c r="N34" s="42"/>
      <c r="O34" s="42"/>
      <c r="P34" s="49"/>
      <c r="Q34" s="42"/>
    </row>
    <row r="35" spans="1:17" s="11" customFormat="1">
      <c r="A35" s="15"/>
      <c r="B35" s="16" t="s">
        <v>33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7" s="11" customFormat="1">
      <c r="A36" s="15"/>
      <c r="B36" s="15" t="s">
        <v>34</v>
      </c>
      <c r="C36" s="15"/>
      <c r="D36" s="15"/>
      <c r="E36" s="15"/>
      <c r="F36" s="15"/>
      <c r="G36" s="15"/>
      <c r="H36" s="15"/>
      <c r="I36" s="15"/>
      <c r="J36" s="15"/>
      <c r="K36" s="15"/>
    </row>
    <row r="37" spans="1:17" s="11" customFormat="1">
      <c r="A37" s="15"/>
      <c r="B37" s="16" t="s">
        <v>35</v>
      </c>
      <c r="C37" s="15"/>
      <c r="D37" s="15"/>
      <c r="E37" s="15"/>
      <c r="G37" s="15"/>
      <c r="H37" s="15"/>
      <c r="I37" s="15"/>
      <c r="J37" s="15"/>
      <c r="K37" s="15"/>
    </row>
    <row r="38" spans="1:17" s="11" customFormat="1">
      <c r="A38" s="15"/>
      <c r="B38" s="16" t="s">
        <v>36</v>
      </c>
      <c r="C38" s="15"/>
      <c r="D38" s="15"/>
      <c r="E38" s="15"/>
      <c r="G38" s="15"/>
      <c r="H38" s="15"/>
      <c r="I38" s="15"/>
      <c r="J38" s="15"/>
      <c r="K38" s="15"/>
    </row>
    <row r="39" spans="1:17" s="11" customFormat="1">
      <c r="A39" s="15"/>
      <c r="B39" s="16" t="s">
        <v>37</v>
      </c>
      <c r="C39" s="15"/>
      <c r="D39" s="15"/>
      <c r="E39" s="15"/>
      <c r="G39" s="15"/>
      <c r="H39" s="15"/>
      <c r="I39" s="15"/>
      <c r="J39" s="15"/>
      <c r="K39" s="15"/>
    </row>
    <row r="40" spans="1:17" s="11" customFormat="1">
      <c r="A40" s="15"/>
      <c r="B40" s="16"/>
      <c r="C40" s="15"/>
      <c r="D40" s="15"/>
      <c r="E40" s="15"/>
      <c r="G40" s="15"/>
      <c r="H40" s="15"/>
      <c r="I40" s="15"/>
      <c r="J40" s="15"/>
      <c r="K40" s="15"/>
    </row>
    <row r="41" spans="1:17" s="11" customFormat="1">
      <c r="A41" s="53" t="s">
        <v>38</v>
      </c>
      <c r="B41" s="17"/>
      <c r="C41" s="17"/>
      <c r="D41" s="17"/>
      <c r="E41" s="17"/>
      <c r="F41" s="18"/>
      <c r="G41" s="19" t="s">
        <v>289</v>
      </c>
      <c r="H41" s="19"/>
      <c r="I41" s="19"/>
      <c r="J41" s="69" t="s">
        <v>39</v>
      </c>
      <c r="K41" s="69"/>
      <c r="L41" s="69"/>
    </row>
    <row r="42" spans="1:17" s="11" customFormat="1">
      <c r="A42" s="17" t="s">
        <v>40</v>
      </c>
      <c r="B42" s="17"/>
      <c r="D42" s="20"/>
      <c r="E42" s="20"/>
      <c r="F42" s="21"/>
      <c r="G42" s="22" t="s">
        <v>290</v>
      </c>
      <c r="H42" s="22"/>
      <c r="I42" s="22"/>
      <c r="J42" s="69" t="s">
        <v>39</v>
      </c>
      <c r="K42" s="69"/>
      <c r="L42" s="69"/>
    </row>
    <row r="43" spans="1:17" s="11" customFormat="1">
      <c r="A43" s="17"/>
      <c r="B43" s="17"/>
      <c r="D43" s="20"/>
      <c r="E43" s="20"/>
      <c r="F43" s="21"/>
      <c r="G43" s="22" t="s">
        <v>291</v>
      </c>
      <c r="H43" s="22"/>
      <c r="I43" s="22"/>
      <c r="J43" s="69" t="s">
        <v>39</v>
      </c>
      <c r="K43" s="69"/>
      <c r="L43" s="69"/>
    </row>
    <row r="44" spans="1:17" s="11" customFormat="1">
      <c r="A44" s="17"/>
      <c r="B44" s="17"/>
      <c r="D44" s="20"/>
      <c r="E44" s="20"/>
      <c r="F44" s="18"/>
      <c r="G44" s="19"/>
      <c r="H44" s="19"/>
      <c r="I44" s="19"/>
      <c r="J44" s="69" t="s">
        <v>39</v>
      </c>
      <c r="K44" s="69"/>
      <c r="L44" s="69"/>
    </row>
    <row r="45" spans="1:17" s="11" customFormat="1" ht="18.75">
      <c r="A45" s="23" t="s">
        <v>41</v>
      </c>
      <c r="M45" s="11" t="s">
        <v>42</v>
      </c>
    </row>
    <row r="46" spans="1:17" s="11" customFormat="1" ht="15">
      <c r="A46" s="24" t="s">
        <v>43</v>
      </c>
      <c r="H46" s="25"/>
      <c r="M46" s="25" t="s">
        <v>44</v>
      </c>
      <c r="O46" s="24"/>
    </row>
    <row r="47" spans="1:17" s="11" customFormat="1" ht="15"/>
  </sheetData>
  <mergeCells count="26">
    <mergeCell ref="J44:L44"/>
    <mergeCell ref="A1:Q1"/>
    <mergeCell ref="A2:Q2"/>
    <mergeCell ref="A3:Q3"/>
    <mergeCell ref="G5:N5"/>
    <mergeCell ref="G6:N6"/>
    <mergeCell ref="C8:D8"/>
    <mergeCell ref="A12:A13"/>
    <mergeCell ref="G12:G13"/>
    <mergeCell ref="C12:C13"/>
    <mergeCell ref="F8:J8"/>
    <mergeCell ref="H12:H13"/>
    <mergeCell ref="I12:I13"/>
    <mergeCell ref="B12:B13"/>
    <mergeCell ref="D12:D13"/>
    <mergeCell ref="E12:E13"/>
    <mergeCell ref="J41:L41"/>
    <mergeCell ref="J42:L42"/>
    <mergeCell ref="J43:L43"/>
    <mergeCell ref="K12:L12"/>
    <mergeCell ref="J12:J13"/>
    <mergeCell ref="Q12:Q13"/>
    <mergeCell ref="M12:N12"/>
    <mergeCell ref="O12:O13"/>
    <mergeCell ref="P12:P13"/>
    <mergeCell ref="F12:F13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4"/>
  <sheetViews>
    <sheetView topLeftCell="A9" zoomScaleNormal="100" workbookViewId="0">
      <selection activeCell="G40" sqref="G40"/>
    </sheetView>
  </sheetViews>
  <sheetFormatPr defaultRowHeight="15.75"/>
  <cols>
    <col min="1" max="1" width="7.28515625" style="12" customWidth="1"/>
    <col min="2" max="2" width="14.5703125" style="12" customWidth="1"/>
    <col min="3" max="3" width="11.140625" style="12" customWidth="1"/>
    <col min="4" max="4" width="14.7109375" style="12" customWidth="1"/>
    <col min="5" max="5" width="11" style="12" customWidth="1"/>
    <col min="6" max="6" width="9.5703125" style="12" customWidth="1"/>
    <col min="7" max="7" width="20.42578125" style="13" customWidth="1"/>
    <col min="8" max="8" width="23.42578125" style="12" customWidth="1"/>
    <col min="9" max="9" width="12.85546875" style="12" customWidth="1"/>
    <col min="10" max="12" width="12.28515625" style="12" customWidth="1"/>
    <col min="13" max="13" width="11.85546875" style="12" customWidth="1"/>
    <col min="14" max="14" width="11.5703125" style="12" customWidth="1"/>
    <col min="15" max="15" width="16.5703125" style="12" customWidth="1"/>
    <col min="16" max="16" width="15" style="12" customWidth="1"/>
    <col min="17" max="17" width="14.28515625" style="12" customWidth="1"/>
    <col min="18" max="16384" width="9.140625" style="12"/>
  </cols>
  <sheetData>
    <row r="1" spans="1:17" s="11" customFormat="1" ht="17.2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11" customFormat="1" ht="17.25" customHeight="1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1" customFormat="1" ht="17.25" customHeight="1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s="11" customFormat="1" ht="9" customHeight="1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s="11" customFormat="1" ht="18.75">
      <c r="A5" s="1"/>
      <c r="B5" s="1"/>
      <c r="C5" s="1"/>
      <c r="D5" s="1"/>
      <c r="E5" s="1"/>
      <c r="F5" s="1"/>
      <c r="G5" s="1"/>
      <c r="H5" s="1"/>
      <c r="I5" s="1"/>
      <c r="J5" s="1"/>
      <c r="K5" s="23"/>
      <c r="L5" s="23"/>
      <c r="M5" s="23"/>
    </row>
    <row r="6" spans="1:17" s="11" customFormat="1">
      <c r="A6" s="2" t="s">
        <v>3</v>
      </c>
      <c r="B6" s="2"/>
      <c r="C6" s="2"/>
      <c r="D6" s="3"/>
      <c r="E6" s="3"/>
      <c r="F6" s="3"/>
      <c r="G6" s="73" t="s">
        <v>111</v>
      </c>
      <c r="H6" s="73"/>
      <c r="I6" s="73"/>
      <c r="J6" s="73"/>
      <c r="K6" s="73"/>
      <c r="L6" s="73"/>
      <c r="M6" s="73"/>
      <c r="N6" s="73"/>
    </row>
    <row r="7" spans="1:17" s="11" customFormat="1">
      <c r="A7" s="2" t="s">
        <v>4</v>
      </c>
      <c r="B7" s="4"/>
      <c r="C7" s="5"/>
      <c r="D7" s="5"/>
      <c r="E7" s="5"/>
      <c r="F7" s="5"/>
      <c r="G7" s="74" t="s">
        <v>45</v>
      </c>
      <c r="H7" s="74"/>
      <c r="I7" s="74"/>
      <c r="J7" s="74"/>
      <c r="K7" s="74"/>
      <c r="L7" s="74"/>
      <c r="M7" s="74"/>
      <c r="N7" s="74"/>
    </row>
    <row r="8" spans="1:17" s="11" customFormat="1">
      <c r="A8" s="2" t="s">
        <v>6</v>
      </c>
      <c r="B8" s="4"/>
      <c r="C8" s="4"/>
      <c r="D8" s="5"/>
      <c r="E8" s="5"/>
      <c r="F8" s="6"/>
      <c r="G8" s="7"/>
      <c r="H8" s="7">
        <v>17</v>
      </c>
      <c r="I8" s="7"/>
      <c r="J8" s="7"/>
      <c r="K8" s="26"/>
      <c r="L8" s="26"/>
      <c r="M8" s="26"/>
      <c r="N8" s="26"/>
    </row>
    <row r="9" spans="1:17" s="11" customFormat="1">
      <c r="A9" s="2" t="s">
        <v>7</v>
      </c>
      <c r="B9" s="8"/>
      <c r="C9" s="75" t="s">
        <v>55</v>
      </c>
      <c r="D9" s="75"/>
      <c r="E9" s="9"/>
      <c r="F9" s="78" t="s">
        <v>8</v>
      </c>
      <c r="G9" s="78"/>
      <c r="H9" s="78"/>
      <c r="I9" s="78"/>
      <c r="J9" s="78"/>
      <c r="K9" s="26" t="s">
        <v>9</v>
      </c>
      <c r="L9" s="26"/>
      <c r="M9" s="26"/>
      <c r="N9" s="26"/>
    </row>
    <row r="10" spans="1:17" s="11" customFormat="1" ht="10.5" customHeight="1">
      <c r="A10" s="2" t="s">
        <v>10</v>
      </c>
      <c r="B10" s="4"/>
      <c r="C10" s="4"/>
      <c r="D10" s="4"/>
      <c r="E10" s="4"/>
      <c r="F10" s="5"/>
      <c r="G10" s="5"/>
      <c r="H10" s="5"/>
      <c r="I10" s="5"/>
      <c r="J10" s="6">
        <v>100</v>
      </c>
      <c r="K10" s="26"/>
      <c r="L10" s="26"/>
      <c r="M10" s="26"/>
      <c r="N10" s="26"/>
    </row>
    <row r="12" spans="1:17" s="29" customFormat="1" ht="40.5" customHeight="1">
      <c r="A12" s="76" t="s">
        <v>11</v>
      </c>
      <c r="B12" s="67" t="s">
        <v>12</v>
      </c>
      <c r="C12" s="67" t="s">
        <v>13</v>
      </c>
      <c r="D12" s="67" t="s">
        <v>14</v>
      </c>
      <c r="E12" s="70" t="s">
        <v>15</v>
      </c>
      <c r="F12" s="67" t="s">
        <v>16</v>
      </c>
      <c r="G12" s="67" t="s">
        <v>17</v>
      </c>
      <c r="H12" s="67" t="s">
        <v>18</v>
      </c>
      <c r="I12" s="70" t="s">
        <v>19</v>
      </c>
      <c r="J12" s="70" t="s">
        <v>20</v>
      </c>
      <c r="K12" s="63" t="s">
        <v>21</v>
      </c>
      <c r="L12" s="64"/>
      <c r="M12" s="63" t="s">
        <v>22</v>
      </c>
      <c r="N12" s="64"/>
      <c r="O12" s="65" t="s">
        <v>23</v>
      </c>
      <c r="P12" s="65" t="s">
        <v>24</v>
      </c>
      <c r="Q12" s="61" t="s">
        <v>25</v>
      </c>
    </row>
    <row r="13" spans="1:17" s="29" customFormat="1" ht="51.75" customHeight="1">
      <c r="A13" s="77"/>
      <c r="B13" s="68"/>
      <c r="C13" s="68"/>
      <c r="D13" s="68"/>
      <c r="E13" s="71"/>
      <c r="F13" s="68"/>
      <c r="G13" s="68"/>
      <c r="H13" s="68"/>
      <c r="I13" s="71"/>
      <c r="J13" s="71"/>
      <c r="K13" s="27" t="s">
        <v>26</v>
      </c>
      <c r="L13" s="27" t="s">
        <v>27</v>
      </c>
      <c r="M13" s="27" t="s">
        <v>28</v>
      </c>
      <c r="N13" s="27" t="s">
        <v>29</v>
      </c>
      <c r="O13" s="66"/>
      <c r="P13" s="66"/>
      <c r="Q13" s="62"/>
    </row>
    <row r="14" spans="1:17" s="29" customFormat="1" ht="15" customHeight="1">
      <c r="A14" s="35">
        <v>1</v>
      </c>
      <c r="B14" s="41" t="s">
        <v>75</v>
      </c>
      <c r="C14" s="41" t="s">
        <v>170</v>
      </c>
      <c r="D14" s="41" t="s">
        <v>171</v>
      </c>
      <c r="E14" s="55"/>
      <c r="F14" s="35">
        <v>7</v>
      </c>
      <c r="G14" s="35" t="s">
        <v>56</v>
      </c>
      <c r="H14" s="36" t="s">
        <v>30</v>
      </c>
      <c r="I14" s="36">
        <v>7</v>
      </c>
      <c r="J14" s="37">
        <f>20*I14/37</f>
        <v>3.7837837837837838</v>
      </c>
      <c r="K14" s="38">
        <v>80</v>
      </c>
      <c r="L14" s="39">
        <f>40*39/K14</f>
        <v>19.5</v>
      </c>
      <c r="M14" s="38">
        <v>3.5</v>
      </c>
      <c r="N14" s="39">
        <f>40*M14/10</f>
        <v>14</v>
      </c>
      <c r="O14" s="38">
        <f>L14+N14</f>
        <v>33.5</v>
      </c>
      <c r="P14" s="38">
        <f>J14+O14</f>
        <v>37.283783783783782</v>
      </c>
      <c r="Q14" s="40" t="s">
        <v>288</v>
      </c>
    </row>
    <row r="15" spans="1:17" s="29" customFormat="1" ht="15" customHeight="1">
      <c r="A15" s="35">
        <v>2</v>
      </c>
      <c r="B15" s="41" t="s">
        <v>172</v>
      </c>
      <c r="C15" s="41" t="s">
        <v>173</v>
      </c>
      <c r="D15" s="41" t="s">
        <v>174</v>
      </c>
      <c r="E15" s="51"/>
      <c r="F15" s="35">
        <v>7</v>
      </c>
      <c r="G15" s="35" t="s">
        <v>56</v>
      </c>
      <c r="H15" s="36" t="s">
        <v>30</v>
      </c>
      <c r="I15" s="36">
        <v>10</v>
      </c>
      <c r="J15" s="37">
        <f>20*I15/37</f>
        <v>5.4054054054054053</v>
      </c>
      <c r="K15" s="38">
        <v>100.4</v>
      </c>
      <c r="L15" s="39">
        <f>40*39/K15</f>
        <v>15.537848605577688</v>
      </c>
      <c r="M15" s="38">
        <v>3</v>
      </c>
      <c r="N15" s="39">
        <f>40*M15/10</f>
        <v>12</v>
      </c>
      <c r="O15" s="38">
        <f t="shared" ref="O15:O29" si="0">L15+N15</f>
        <v>27.537848605577686</v>
      </c>
      <c r="P15" s="38">
        <f t="shared" ref="P15:P29" si="1">J15+O15</f>
        <v>32.94325401098309</v>
      </c>
      <c r="Q15" s="40" t="s">
        <v>288</v>
      </c>
    </row>
    <row r="16" spans="1:17" s="29" customFormat="1" ht="15" customHeight="1">
      <c r="A16" s="35">
        <v>3</v>
      </c>
      <c r="B16" s="41" t="s">
        <v>175</v>
      </c>
      <c r="C16" s="41" t="s">
        <v>176</v>
      </c>
      <c r="D16" s="41" t="s">
        <v>177</v>
      </c>
      <c r="E16" s="51"/>
      <c r="F16" s="35">
        <v>7</v>
      </c>
      <c r="G16" s="35" t="s">
        <v>56</v>
      </c>
      <c r="H16" s="36" t="s">
        <v>30</v>
      </c>
      <c r="I16" s="36">
        <v>13</v>
      </c>
      <c r="J16" s="37">
        <f t="shared" ref="J16:J30" si="2">20*I16/37</f>
        <v>7.0270270270270272</v>
      </c>
      <c r="K16" s="38">
        <v>56.7</v>
      </c>
      <c r="L16" s="39">
        <f t="shared" ref="L16:L30" si="3">40*39/K16</f>
        <v>27.513227513227513</v>
      </c>
      <c r="M16" s="38">
        <v>2.5</v>
      </c>
      <c r="N16" s="39">
        <f t="shared" ref="N16:N30" si="4">40*M16/10</f>
        <v>10</v>
      </c>
      <c r="O16" s="38">
        <f t="shared" si="0"/>
        <v>37.513227513227513</v>
      </c>
      <c r="P16" s="38">
        <f t="shared" si="1"/>
        <v>44.540254540254537</v>
      </c>
      <c r="Q16" s="40" t="s">
        <v>288</v>
      </c>
    </row>
    <row r="17" spans="1:17" s="29" customFormat="1" ht="15" customHeight="1">
      <c r="A17" s="35">
        <v>4</v>
      </c>
      <c r="B17" s="41" t="s">
        <v>178</v>
      </c>
      <c r="C17" s="41" t="s">
        <v>179</v>
      </c>
      <c r="D17" s="41" t="s">
        <v>74</v>
      </c>
      <c r="E17" s="51"/>
      <c r="F17" s="35">
        <v>7</v>
      </c>
      <c r="G17" s="35" t="s">
        <v>56</v>
      </c>
      <c r="H17" s="36" t="s">
        <v>30</v>
      </c>
      <c r="I17" s="36">
        <v>11</v>
      </c>
      <c r="J17" s="37">
        <f t="shared" si="2"/>
        <v>5.9459459459459456</v>
      </c>
      <c r="K17" s="38">
        <v>68.7</v>
      </c>
      <c r="L17" s="39">
        <f t="shared" si="3"/>
        <v>22.707423580786024</v>
      </c>
      <c r="M17" s="38">
        <v>4</v>
      </c>
      <c r="N17" s="39">
        <f t="shared" si="4"/>
        <v>16</v>
      </c>
      <c r="O17" s="38">
        <f t="shared" si="0"/>
        <v>38.707423580786028</v>
      </c>
      <c r="P17" s="38">
        <f t="shared" si="1"/>
        <v>44.653369526731971</v>
      </c>
      <c r="Q17" s="40" t="s">
        <v>288</v>
      </c>
    </row>
    <row r="18" spans="1:17" s="29" customFormat="1" ht="15" customHeight="1">
      <c r="A18" s="35">
        <v>5</v>
      </c>
      <c r="B18" s="41" t="s">
        <v>180</v>
      </c>
      <c r="C18" s="41" t="s">
        <v>88</v>
      </c>
      <c r="D18" s="41" t="s">
        <v>68</v>
      </c>
      <c r="E18" s="51"/>
      <c r="F18" s="35">
        <v>7</v>
      </c>
      <c r="G18" s="35" t="s">
        <v>56</v>
      </c>
      <c r="H18" s="36" t="s">
        <v>30</v>
      </c>
      <c r="I18" s="36">
        <v>13</v>
      </c>
      <c r="J18" s="37">
        <f t="shared" si="2"/>
        <v>7.0270270270270272</v>
      </c>
      <c r="K18" s="38">
        <v>110.6</v>
      </c>
      <c r="L18" s="39">
        <f t="shared" si="3"/>
        <v>14.10488245931284</v>
      </c>
      <c r="M18" s="38">
        <v>3.5</v>
      </c>
      <c r="N18" s="39">
        <f t="shared" si="4"/>
        <v>14</v>
      </c>
      <c r="O18" s="38">
        <f t="shared" si="0"/>
        <v>28.10488245931284</v>
      </c>
      <c r="P18" s="38">
        <f t="shared" si="1"/>
        <v>35.131909486339865</v>
      </c>
      <c r="Q18" s="40" t="s">
        <v>288</v>
      </c>
    </row>
    <row r="19" spans="1:17" s="29" customFormat="1" ht="15" customHeight="1">
      <c r="A19" s="35">
        <v>6</v>
      </c>
      <c r="B19" s="41" t="s">
        <v>181</v>
      </c>
      <c r="C19" s="41" t="s">
        <v>181</v>
      </c>
      <c r="D19" s="41" t="s">
        <v>79</v>
      </c>
      <c r="E19" s="51"/>
      <c r="F19" s="35">
        <v>7</v>
      </c>
      <c r="G19" s="35" t="s">
        <v>56</v>
      </c>
      <c r="H19" s="36" t="s">
        <v>30</v>
      </c>
      <c r="I19" s="36">
        <v>3</v>
      </c>
      <c r="J19" s="37">
        <f t="shared" si="2"/>
        <v>1.6216216216216217</v>
      </c>
      <c r="K19" s="38">
        <v>60.5</v>
      </c>
      <c r="L19" s="39">
        <f t="shared" si="3"/>
        <v>25.785123966942148</v>
      </c>
      <c r="M19" s="38">
        <v>2</v>
      </c>
      <c r="N19" s="39">
        <f t="shared" si="4"/>
        <v>8</v>
      </c>
      <c r="O19" s="38">
        <f t="shared" si="0"/>
        <v>33.785123966942152</v>
      </c>
      <c r="P19" s="38">
        <f t="shared" si="1"/>
        <v>35.406745588563773</v>
      </c>
      <c r="Q19" s="40" t="s">
        <v>288</v>
      </c>
    </row>
    <row r="20" spans="1:17" s="29" customFormat="1" ht="15" customHeight="1">
      <c r="A20" s="35">
        <v>7</v>
      </c>
      <c r="B20" s="41" t="s">
        <v>182</v>
      </c>
      <c r="C20" s="41" t="s">
        <v>183</v>
      </c>
      <c r="D20" s="41" t="s">
        <v>184</v>
      </c>
      <c r="E20" s="51"/>
      <c r="F20" s="35">
        <v>8</v>
      </c>
      <c r="G20" s="35" t="s">
        <v>56</v>
      </c>
      <c r="H20" s="36" t="s">
        <v>30</v>
      </c>
      <c r="I20" s="36">
        <v>8</v>
      </c>
      <c r="J20" s="37">
        <f t="shared" si="2"/>
        <v>4.3243243243243246</v>
      </c>
      <c r="K20" s="38">
        <v>113.2</v>
      </c>
      <c r="L20" s="39">
        <f t="shared" si="3"/>
        <v>13.780918727915195</v>
      </c>
      <c r="M20" s="38">
        <v>5</v>
      </c>
      <c r="N20" s="39">
        <f t="shared" si="4"/>
        <v>20</v>
      </c>
      <c r="O20" s="38">
        <f t="shared" si="0"/>
        <v>33.780918727915193</v>
      </c>
      <c r="P20" s="38">
        <f t="shared" si="1"/>
        <v>38.105243052239516</v>
      </c>
      <c r="Q20" s="40" t="s">
        <v>288</v>
      </c>
    </row>
    <row r="21" spans="1:17" s="29" customFormat="1" ht="15" customHeight="1">
      <c r="A21" s="35">
        <v>8</v>
      </c>
      <c r="B21" s="41" t="s">
        <v>185</v>
      </c>
      <c r="C21" s="41" t="s">
        <v>170</v>
      </c>
      <c r="D21" s="41" t="s">
        <v>186</v>
      </c>
      <c r="E21" s="51"/>
      <c r="F21" s="35">
        <v>8</v>
      </c>
      <c r="G21" s="35" t="s">
        <v>56</v>
      </c>
      <c r="H21" s="36" t="s">
        <v>30</v>
      </c>
      <c r="I21" s="36">
        <v>3</v>
      </c>
      <c r="J21" s="37">
        <f t="shared" si="2"/>
        <v>1.6216216216216217</v>
      </c>
      <c r="K21" s="38">
        <v>70.3</v>
      </c>
      <c r="L21" s="39">
        <f t="shared" si="3"/>
        <v>22.190611664295876</v>
      </c>
      <c r="M21" s="38">
        <v>4.5</v>
      </c>
      <c r="N21" s="39">
        <f t="shared" si="4"/>
        <v>18</v>
      </c>
      <c r="O21" s="38">
        <f t="shared" si="0"/>
        <v>40.190611664295872</v>
      </c>
      <c r="P21" s="38">
        <f t="shared" si="1"/>
        <v>41.812233285917493</v>
      </c>
      <c r="Q21" s="40" t="s">
        <v>288</v>
      </c>
    </row>
    <row r="22" spans="1:17" s="29" customFormat="1" ht="15" customHeight="1">
      <c r="A22" s="35">
        <v>9</v>
      </c>
      <c r="B22" s="41" t="s">
        <v>187</v>
      </c>
      <c r="C22" s="41" t="s">
        <v>188</v>
      </c>
      <c r="D22" s="41" t="s">
        <v>189</v>
      </c>
      <c r="E22" s="51"/>
      <c r="F22" s="35">
        <v>8</v>
      </c>
      <c r="G22" s="35" t="s">
        <v>56</v>
      </c>
      <c r="H22" s="36" t="s">
        <v>30</v>
      </c>
      <c r="I22" s="36">
        <v>9</v>
      </c>
      <c r="J22" s="37">
        <f t="shared" si="2"/>
        <v>4.8648648648648649</v>
      </c>
      <c r="K22" s="38">
        <v>70.5</v>
      </c>
      <c r="L22" s="39">
        <f t="shared" si="3"/>
        <v>22.127659574468087</v>
      </c>
      <c r="M22" s="38">
        <v>3</v>
      </c>
      <c r="N22" s="39">
        <f t="shared" si="4"/>
        <v>12</v>
      </c>
      <c r="O22" s="38">
        <f t="shared" si="0"/>
        <v>34.127659574468083</v>
      </c>
      <c r="P22" s="38">
        <f t="shared" si="1"/>
        <v>38.992524439332946</v>
      </c>
      <c r="Q22" s="40" t="s">
        <v>288</v>
      </c>
    </row>
    <row r="23" spans="1:17" s="29" customFormat="1" ht="15" customHeight="1">
      <c r="A23" s="35">
        <v>10</v>
      </c>
      <c r="B23" s="41" t="s">
        <v>190</v>
      </c>
      <c r="C23" s="41" t="s">
        <v>191</v>
      </c>
      <c r="D23" s="41" t="s">
        <v>59</v>
      </c>
      <c r="E23" s="51"/>
      <c r="F23" s="35">
        <v>8</v>
      </c>
      <c r="G23" s="35" t="s">
        <v>56</v>
      </c>
      <c r="H23" s="36" t="s">
        <v>30</v>
      </c>
      <c r="I23" s="36">
        <v>3</v>
      </c>
      <c r="J23" s="37">
        <f t="shared" si="2"/>
        <v>1.6216216216216217</v>
      </c>
      <c r="K23" s="38">
        <v>59.7</v>
      </c>
      <c r="L23" s="39">
        <f t="shared" si="3"/>
        <v>26.130653266331656</v>
      </c>
      <c r="M23" s="38">
        <v>4</v>
      </c>
      <c r="N23" s="39">
        <f t="shared" si="4"/>
        <v>16</v>
      </c>
      <c r="O23" s="38">
        <f t="shared" si="0"/>
        <v>42.130653266331656</v>
      </c>
      <c r="P23" s="38">
        <f t="shared" si="1"/>
        <v>43.752274887953277</v>
      </c>
      <c r="Q23" s="40" t="s">
        <v>288</v>
      </c>
    </row>
    <row r="24" spans="1:17" s="29" customFormat="1" ht="15" customHeight="1">
      <c r="A24" s="35">
        <v>11</v>
      </c>
      <c r="B24" s="41" t="s">
        <v>192</v>
      </c>
      <c r="C24" s="41" t="s">
        <v>193</v>
      </c>
      <c r="D24" s="41" t="s">
        <v>59</v>
      </c>
      <c r="E24" s="51"/>
      <c r="F24" s="35">
        <v>8</v>
      </c>
      <c r="G24" s="35" t="s">
        <v>56</v>
      </c>
      <c r="H24" s="36" t="s">
        <v>30</v>
      </c>
      <c r="I24" s="36">
        <v>5</v>
      </c>
      <c r="J24" s="37">
        <f t="shared" si="2"/>
        <v>2.7027027027027026</v>
      </c>
      <c r="K24" s="38">
        <v>69.3</v>
      </c>
      <c r="L24" s="39">
        <f t="shared" si="3"/>
        <v>22.510822510822511</v>
      </c>
      <c r="M24" s="38">
        <v>3</v>
      </c>
      <c r="N24" s="39">
        <f t="shared" si="4"/>
        <v>12</v>
      </c>
      <c r="O24" s="38">
        <f t="shared" si="0"/>
        <v>34.510822510822507</v>
      </c>
      <c r="P24" s="38">
        <f t="shared" si="1"/>
        <v>37.213525213525209</v>
      </c>
      <c r="Q24" s="40" t="s">
        <v>288</v>
      </c>
    </row>
    <row r="25" spans="1:17" s="29" customFormat="1" ht="15" customHeight="1">
      <c r="A25" s="35">
        <v>12</v>
      </c>
      <c r="B25" s="41" t="s">
        <v>194</v>
      </c>
      <c r="C25" s="41" t="s">
        <v>86</v>
      </c>
      <c r="D25" s="41" t="s">
        <v>68</v>
      </c>
      <c r="E25" s="51"/>
      <c r="F25" s="35">
        <v>8</v>
      </c>
      <c r="G25" s="35" t="s">
        <v>56</v>
      </c>
      <c r="H25" s="36" t="s">
        <v>30</v>
      </c>
      <c r="I25" s="36">
        <v>11</v>
      </c>
      <c r="J25" s="37">
        <f t="shared" si="2"/>
        <v>5.9459459459459456</v>
      </c>
      <c r="K25" s="38">
        <v>63.4</v>
      </c>
      <c r="L25" s="39">
        <f t="shared" si="3"/>
        <v>24.605678233438486</v>
      </c>
      <c r="M25" s="38">
        <v>5.5</v>
      </c>
      <c r="N25" s="39">
        <f t="shared" si="4"/>
        <v>22</v>
      </c>
      <c r="O25" s="38">
        <f t="shared" si="0"/>
        <v>46.605678233438482</v>
      </c>
      <c r="P25" s="38">
        <f t="shared" si="1"/>
        <v>52.551624179384426</v>
      </c>
      <c r="Q25" s="40" t="s">
        <v>52</v>
      </c>
    </row>
    <row r="26" spans="1:17" s="29" customFormat="1" ht="15" customHeight="1">
      <c r="A26" s="35">
        <v>13</v>
      </c>
      <c r="B26" s="41" t="s">
        <v>195</v>
      </c>
      <c r="C26" s="41" t="s">
        <v>196</v>
      </c>
      <c r="D26" s="41" t="s">
        <v>197</v>
      </c>
      <c r="E26" s="51"/>
      <c r="F26" s="35">
        <v>8</v>
      </c>
      <c r="G26" s="35" t="s">
        <v>56</v>
      </c>
      <c r="H26" s="36" t="s">
        <v>30</v>
      </c>
      <c r="I26" s="36">
        <v>11.5</v>
      </c>
      <c r="J26" s="37">
        <f t="shared" si="2"/>
        <v>6.2162162162162158</v>
      </c>
      <c r="K26" s="38">
        <v>59.8</v>
      </c>
      <c r="L26" s="39">
        <f t="shared" si="3"/>
        <v>26.086956521739133</v>
      </c>
      <c r="M26" s="38">
        <v>2</v>
      </c>
      <c r="N26" s="39">
        <f t="shared" si="4"/>
        <v>8</v>
      </c>
      <c r="O26" s="38">
        <f t="shared" si="0"/>
        <v>34.086956521739133</v>
      </c>
      <c r="P26" s="38">
        <f t="shared" si="1"/>
        <v>40.30317273795535</v>
      </c>
      <c r="Q26" s="40" t="s">
        <v>288</v>
      </c>
    </row>
    <row r="27" spans="1:17" s="29" customFormat="1" ht="15" customHeight="1">
      <c r="A27" s="35">
        <v>14</v>
      </c>
      <c r="B27" s="41" t="s">
        <v>198</v>
      </c>
      <c r="C27" s="41" t="s">
        <v>170</v>
      </c>
      <c r="D27" s="41" t="s">
        <v>54</v>
      </c>
      <c r="E27" s="51"/>
      <c r="F27" s="35">
        <v>8</v>
      </c>
      <c r="G27" s="35" t="s">
        <v>56</v>
      </c>
      <c r="H27" s="36" t="s">
        <v>30</v>
      </c>
      <c r="I27" s="36">
        <v>4</v>
      </c>
      <c r="J27" s="37">
        <f t="shared" si="2"/>
        <v>2.1621621621621623</v>
      </c>
      <c r="K27" s="38">
        <v>58.3</v>
      </c>
      <c r="L27" s="39">
        <f t="shared" si="3"/>
        <v>26.758147512864497</v>
      </c>
      <c r="M27" s="38">
        <v>2.5</v>
      </c>
      <c r="N27" s="39">
        <f t="shared" si="4"/>
        <v>10</v>
      </c>
      <c r="O27" s="38">
        <f t="shared" si="0"/>
        <v>36.758147512864497</v>
      </c>
      <c r="P27" s="38">
        <f t="shared" si="1"/>
        <v>38.920309675026658</v>
      </c>
      <c r="Q27" s="40" t="s">
        <v>288</v>
      </c>
    </row>
    <row r="28" spans="1:17" s="29" customFormat="1" ht="15" customHeight="1">
      <c r="A28" s="35">
        <v>15</v>
      </c>
      <c r="B28" s="41" t="s">
        <v>199</v>
      </c>
      <c r="C28" s="41" t="s">
        <v>200</v>
      </c>
      <c r="D28" s="41" t="s">
        <v>174</v>
      </c>
      <c r="E28" s="51"/>
      <c r="F28" s="35">
        <v>8</v>
      </c>
      <c r="G28" s="35" t="s">
        <v>56</v>
      </c>
      <c r="H28" s="36" t="s">
        <v>30</v>
      </c>
      <c r="I28" s="36">
        <v>4</v>
      </c>
      <c r="J28" s="37">
        <f t="shared" si="2"/>
        <v>2.1621621621621623</v>
      </c>
      <c r="K28" s="38">
        <v>88.9</v>
      </c>
      <c r="L28" s="39">
        <f t="shared" si="3"/>
        <v>17.547806524184477</v>
      </c>
      <c r="M28" s="38">
        <v>5</v>
      </c>
      <c r="N28" s="39">
        <f t="shared" si="4"/>
        <v>20</v>
      </c>
      <c r="O28" s="38">
        <f t="shared" si="0"/>
        <v>37.54780652418448</v>
      </c>
      <c r="P28" s="38">
        <f t="shared" si="1"/>
        <v>39.709968686346642</v>
      </c>
      <c r="Q28" s="40" t="s">
        <v>288</v>
      </c>
    </row>
    <row r="29" spans="1:17" s="29" customFormat="1" ht="15" customHeight="1">
      <c r="A29" s="35">
        <v>16</v>
      </c>
      <c r="B29" s="41" t="s">
        <v>201</v>
      </c>
      <c r="C29" s="41" t="s">
        <v>202</v>
      </c>
      <c r="D29" s="41" t="s">
        <v>79</v>
      </c>
      <c r="E29" s="51"/>
      <c r="F29" s="35">
        <v>8</v>
      </c>
      <c r="G29" s="35" t="s">
        <v>56</v>
      </c>
      <c r="H29" s="36" t="s">
        <v>30</v>
      </c>
      <c r="I29" s="36">
        <v>5</v>
      </c>
      <c r="J29" s="37">
        <f t="shared" si="2"/>
        <v>2.7027027027027026</v>
      </c>
      <c r="K29" s="38">
        <v>93.5</v>
      </c>
      <c r="L29" s="39">
        <f t="shared" si="3"/>
        <v>16.684491978609625</v>
      </c>
      <c r="M29" s="38">
        <v>4.5</v>
      </c>
      <c r="N29" s="39">
        <f t="shared" si="4"/>
        <v>18</v>
      </c>
      <c r="O29" s="38">
        <f t="shared" si="0"/>
        <v>34.684491978609628</v>
      </c>
      <c r="P29" s="38">
        <f t="shared" si="1"/>
        <v>37.38719468131233</v>
      </c>
      <c r="Q29" s="40" t="s">
        <v>288</v>
      </c>
    </row>
    <row r="30" spans="1:17" s="29" customFormat="1" ht="15" customHeight="1">
      <c r="A30" s="35">
        <v>17</v>
      </c>
      <c r="B30" s="41" t="s">
        <v>203</v>
      </c>
      <c r="C30" s="41" t="s">
        <v>204</v>
      </c>
      <c r="D30" s="41" t="s">
        <v>59</v>
      </c>
      <c r="E30" s="51"/>
      <c r="F30" s="35">
        <v>8</v>
      </c>
      <c r="G30" s="35" t="s">
        <v>56</v>
      </c>
      <c r="H30" s="36" t="s">
        <v>30</v>
      </c>
      <c r="I30" s="36">
        <v>2</v>
      </c>
      <c r="J30" s="37">
        <f t="shared" si="2"/>
        <v>1.0810810810810811</v>
      </c>
      <c r="K30" s="38">
        <v>85.1</v>
      </c>
      <c r="L30" s="39">
        <f t="shared" si="3"/>
        <v>18.331374853113985</v>
      </c>
      <c r="M30" s="38">
        <v>4</v>
      </c>
      <c r="N30" s="39">
        <f t="shared" si="4"/>
        <v>16</v>
      </c>
      <c r="O30" s="38"/>
      <c r="P30" s="38"/>
      <c r="Q30" s="40"/>
    </row>
    <row r="31" spans="1:17" s="11" customFormat="1">
      <c r="A31" s="15"/>
      <c r="B31" s="15" t="s">
        <v>31</v>
      </c>
      <c r="C31" s="15"/>
      <c r="D31" s="15"/>
      <c r="E31" s="15"/>
      <c r="F31" s="15"/>
      <c r="G31" s="15"/>
      <c r="H31" s="15"/>
      <c r="I31" s="15"/>
      <c r="J31" s="15"/>
      <c r="K31" s="15"/>
    </row>
    <row r="32" spans="1:17" s="11" customFormat="1">
      <c r="A32" s="15"/>
      <c r="B32" s="16" t="s">
        <v>33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5" s="11" customFormat="1">
      <c r="A33" s="15"/>
      <c r="B33" s="15" t="s">
        <v>34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5" s="11" customFormat="1">
      <c r="A34" s="15"/>
      <c r="B34" s="16" t="s">
        <v>35</v>
      </c>
      <c r="C34" s="15"/>
      <c r="D34" s="15"/>
      <c r="E34" s="15"/>
      <c r="G34" s="15"/>
      <c r="H34" s="15"/>
      <c r="I34" s="15"/>
      <c r="J34" s="15"/>
      <c r="K34" s="15"/>
    </row>
    <row r="35" spans="1:15" s="11" customFormat="1">
      <c r="A35" s="15"/>
      <c r="B35" s="16" t="s">
        <v>36</v>
      </c>
      <c r="C35" s="15"/>
      <c r="D35" s="15"/>
      <c r="E35" s="15"/>
      <c r="G35" s="15"/>
      <c r="H35" s="15"/>
      <c r="I35" s="15"/>
      <c r="J35" s="15"/>
      <c r="K35" s="15"/>
    </row>
    <row r="36" spans="1:15" s="11" customFormat="1">
      <c r="A36" s="15"/>
      <c r="B36" s="16" t="s">
        <v>37</v>
      </c>
      <c r="C36" s="15"/>
      <c r="D36" s="15"/>
      <c r="E36" s="15"/>
      <c r="G36" s="15"/>
      <c r="H36" s="15"/>
      <c r="I36" s="15"/>
      <c r="J36" s="15"/>
      <c r="K36" s="15"/>
    </row>
    <row r="37" spans="1:15" s="11" customFormat="1">
      <c r="A37" s="15"/>
      <c r="B37" s="16"/>
      <c r="C37" s="15"/>
      <c r="D37" s="15"/>
      <c r="E37" s="15"/>
      <c r="G37" s="15"/>
      <c r="H37" s="15"/>
      <c r="I37" s="15"/>
      <c r="J37" s="15"/>
      <c r="K37" s="15"/>
    </row>
    <row r="38" spans="1:15" s="11" customFormat="1">
      <c r="A38" s="17" t="s">
        <v>38</v>
      </c>
      <c r="B38" s="17"/>
      <c r="C38" s="17"/>
      <c r="D38" s="17"/>
      <c r="E38" s="17"/>
      <c r="F38" s="18"/>
      <c r="G38" s="19" t="s">
        <v>289</v>
      </c>
      <c r="H38" s="19"/>
      <c r="I38" s="19"/>
      <c r="J38" s="69" t="s">
        <v>39</v>
      </c>
      <c r="K38" s="69"/>
      <c r="L38" s="69"/>
    </row>
    <row r="39" spans="1:15" s="11" customFormat="1">
      <c r="A39" s="17" t="s">
        <v>40</v>
      </c>
      <c r="B39" s="17"/>
      <c r="D39" s="20"/>
      <c r="E39" s="20"/>
      <c r="F39" s="21"/>
      <c r="G39" s="22" t="s">
        <v>290</v>
      </c>
      <c r="H39" s="22"/>
      <c r="I39" s="22"/>
      <c r="J39" s="69" t="s">
        <v>39</v>
      </c>
      <c r="K39" s="69"/>
      <c r="L39" s="69"/>
    </row>
    <row r="40" spans="1:15" s="11" customFormat="1">
      <c r="A40" s="17"/>
      <c r="B40" s="17"/>
      <c r="D40" s="20"/>
      <c r="E40" s="20"/>
      <c r="F40" s="21"/>
      <c r="G40" s="22" t="s">
        <v>291</v>
      </c>
      <c r="H40" s="22"/>
      <c r="I40" s="22"/>
      <c r="J40" s="69" t="s">
        <v>39</v>
      </c>
      <c r="K40" s="69"/>
      <c r="L40" s="69"/>
    </row>
    <row r="41" spans="1:15" s="11" customFormat="1">
      <c r="A41" s="17"/>
      <c r="B41" s="17"/>
      <c r="D41" s="20"/>
      <c r="E41" s="20"/>
      <c r="F41" s="18"/>
      <c r="G41" s="19"/>
      <c r="H41" s="19"/>
      <c r="I41" s="19"/>
      <c r="J41" s="69" t="s">
        <v>39</v>
      </c>
      <c r="K41" s="69"/>
      <c r="L41" s="69"/>
    </row>
    <row r="42" spans="1:15" s="11" customFormat="1" ht="18.75">
      <c r="A42" s="23" t="s">
        <v>41</v>
      </c>
      <c r="M42" s="11" t="s">
        <v>42</v>
      </c>
    </row>
    <row r="43" spans="1:15" s="11" customFormat="1" ht="15">
      <c r="A43" s="24" t="s">
        <v>43</v>
      </c>
      <c r="H43" s="25"/>
      <c r="M43" s="25" t="s">
        <v>44</v>
      </c>
      <c r="O43" s="24"/>
    </row>
    <row r="44" spans="1:15" s="11" customFormat="1" ht="15"/>
  </sheetData>
  <mergeCells count="27">
    <mergeCell ref="H12:H13"/>
    <mergeCell ref="A1:Q1"/>
    <mergeCell ref="A2:Q2"/>
    <mergeCell ref="A3:Q3"/>
    <mergeCell ref="G6:N6"/>
    <mergeCell ref="A4:Q4"/>
    <mergeCell ref="G7:N7"/>
    <mergeCell ref="J39:L39"/>
    <mergeCell ref="J40:L40"/>
    <mergeCell ref="J41:L41"/>
    <mergeCell ref="A12:A13"/>
    <mergeCell ref="B12:B13"/>
    <mergeCell ref="C12:C13"/>
    <mergeCell ref="D12:D13"/>
    <mergeCell ref="J38:L38"/>
    <mergeCell ref="C9:D9"/>
    <mergeCell ref="F9:J9"/>
    <mergeCell ref="E12:E13"/>
    <mergeCell ref="F12:F13"/>
    <mergeCell ref="I12:I13"/>
    <mergeCell ref="J12:J13"/>
    <mergeCell ref="G12:G13"/>
    <mergeCell ref="Q12:Q13"/>
    <mergeCell ref="P12:P13"/>
    <mergeCell ref="K12:L12"/>
    <mergeCell ref="M12:N12"/>
    <mergeCell ref="O12:O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topLeftCell="C1" zoomScale="75" zoomScaleNormal="75" workbookViewId="0">
      <selection activeCell="G39" sqref="G39"/>
    </sheetView>
  </sheetViews>
  <sheetFormatPr defaultRowHeight="15.75"/>
  <cols>
    <col min="1" max="1" width="5.28515625" style="12" customWidth="1"/>
    <col min="2" max="2" width="13.5703125" style="12" customWidth="1"/>
    <col min="3" max="3" width="10.42578125" style="12" customWidth="1"/>
    <col min="4" max="4" width="14.5703125" style="12" customWidth="1"/>
    <col min="5" max="5" width="10.42578125" style="12" customWidth="1"/>
    <col min="6" max="6" width="8.42578125" style="12" customWidth="1"/>
    <col min="7" max="7" width="19.42578125" style="13" customWidth="1"/>
    <col min="8" max="8" width="22.7109375" style="12" customWidth="1"/>
    <col min="9" max="9" width="10.7109375" style="12" customWidth="1"/>
    <col min="10" max="10" width="10.42578125" style="12" customWidth="1"/>
    <col min="11" max="11" width="12.28515625" style="12" customWidth="1"/>
    <col min="12" max="12" width="13.28515625" style="12" customWidth="1"/>
    <col min="13" max="13" width="11.85546875" style="12" customWidth="1"/>
    <col min="14" max="14" width="11.5703125" style="12" customWidth="1"/>
    <col min="15" max="15" width="16.5703125" style="12" customWidth="1"/>
    <col min="16" max="16" width="15" style="12" customWidth="1"/>
    <col min="17" max="17" width="14.28515625" style="12" customWidth="1"/>
    <col min="18" max="16384" width="9.140625" style="12"/>
  </cols>
  <sheetData>
    <row r="1" spans="1:17" s="11" customFormat="1" ht="17.25" customHeight="1">
      <c r="A1" s="72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11" customFormat="1" ht="17.2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1" customFormat="1" ht="17.2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s="11" customFormat="1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3"/>
      <c r="L4" s="23"/>
      <c r="M4" s="23"/>
    </row>
    <row r="5" spans="1:17" s="11" customFormat="1">
      <c r="A5" s="2" t="s">
        <v>3</v>
      </c>
      <c r="B5" s="2"/>
      <c r="C5" s="2"/>
      <c r="D5" s="3"/>
      <c r="E5" s="3"/>
      <c r="F5" s="3"/>
      <c r="G5" s="73" t="s">
        <v>111</v>
      </c>
      <c r="H5" s="73"/>
      <c r="I5" s="73"/>
      <c r="J5" s="73"/>
      <c r="K5" s="73"/>
      <c r="L5" s="73"/>
      <c r="M5" s="73"/>
      <c r="N5" s="73"/>
    </row>
    <row r="6" spans="1:17" s="11" customFormat="1">
      <c r="A6" s="2" t="s">
        <v>4</v>
      </c>
      <c r="B6" s="4"/>
      <c r="C6" s="5"/>
      <c r="D6" s="5"/>
      <c r="E6" s="5"/>
      <c r="F6" s="5"/>
      <c r="G6" s="74" t="s">
        <v>46</v>
      </c>
      <c r="H6" s="74"/>
      <c r="I6" s="74"/>
      <c r="J6" s="74"/>
      <c r="K6" s="74"/>
      <c r="L6" s="74"/>
      <c r="M6" s="74"/>
      <c r="N6" s="74"/>
    </row>
    <row r="7" spans="1:17" s="11" customFormat="1">
      <c r="A7" s="2" t="s">
        <v>6</v>
      </c>
      <c r="B7" s="4"/>
      <c r="C7" s="4"/>
      <c r="D7" s="5"/>
      <c r="E7" s="5"/>
      <c r="F7" s="6"/>
      <c r="G7" s="7"/>
      <c r="H7" s="7">
        <v>16</v>
      </c>
      <c r="I7" s="7"/>
      <c r="J7" s="7"/>
      <c r="K7" s="26"/>
      <c r="L7" s="26"/>
      <c r="M7" s="26"/>
      <c r="N7" s="26"/>
    </row>
    <row r="8" spans="1:17" s="11" customFormat="1">
      <c r="A8" s="2" t="s">
        <v>7</v>
      </c>
      <c r="B8" s="8"/>
      <c r="C8" s="75" t="s">
        <v>55</v>
      </c>
      <c r="D8" s="75"/>
      <c r="E8" s="9"/>
      <c r="F8" s="78" t="s">
        <v>8</v>
      </c>
      <c r="G8" s="78"/>
      <c r="H8" s="78"/>
      <c r="I8" s="78"/>
      <c r="J8" s="78"/>
      <c r="K8" s="26" t="s">
        <v>9</v>
      </c>
      <c r="L8" s="26"/>
      <c r="M8" s="26"/>
      <c r="N8" s="26"/>
    </row>
    <row r="9" spans="1:17" s="11" customFormat="1">
      <c r="A9" s="2" t="s">
        <v>10</v>
      </c>
      <c r="B9" s="4"/>
      <c r="C9" s="4"/>
      <c r="D9" s="4"/>
      <c r="E9" s="4"/>
      <c r="F9" s="5"/>
      <c r="G9" s="5"/>
      <c r="H9" s="5"/>
      <c r="I9" s="5"/>
      <c r="J9" s="6">
        <v>100</v>
      </c>
      <c r="K9" s="26"/>
      <c r="L9" s="26"/>
      <c r="M9" s="26"/>
      <c r="N9" s="26"/>
    </row>
    <row r="10" spans="1:17" s="11" customFormat="1" ht="10.5" customHeight="1">
      <c r="A10" s="30"/>
    </row>
    <row r="12" spans="1:17" s="29" customFormat="1" ht="40.5" customHeight="1">
      <c r="A12" s="76" t="s">
        <v>11</v>
      </c>
      <c r="B12" s="67" t="s">
        <v>12</v>
      </c>
      <c r="C12" s="67" t="s">
        <v>13</v>
      </c>
      <c r="D12" s="67" t="s">
        <v>14</v>
      </c>
      <c r="E12" s="70" t="s">
        <v>15</v>
      </c>
      <c r="F12" s="67" t="s">
        <v>16</v>
      </c>
      <c r="G12" s="67" t="s">
        <v>17</v>
      </c>
      <c r="H12" s="67" t="s">
        <v>18</v>
      </c>
      <c r="I12" s="70" t="s">
        <v>19</v>
      </c>
      <c r="J12" s="70" t="s">
        <v>20</v>
      </c>
      <c r="K12" s="63" t="s">
        <v>21</v>
      </c>
      <c r="L12" s="64"/>
      <c r="M12" s="63" t="s">
        <v>22</v>
      </c>
      <c r="N12" s="64"/>
      <c r="O12" s="65" t="s">
        <v>23</v>
      </c>
      <c r="P12" s="65" t="s">
        <v>24</v>
      </c>
      <c r="Q12" s="61" t="s">
        <v>25</v>
      </c>
    </row>
    <row r="13" spans="1:17" s="29" customFormat="1" ht="51.75" customHeight="1">
      <c r="A13" s="77"/>
      <c r="B13" s="68"/>
      <c r="C13" s="79"/>
      <c r="D13" s="79"/>
      <c r="E13" s="80"/>
      <c r="F13" s="79"/>
      <c r="G13" s="79"/>
      <c r="H13" s="79"/>
      <c r="I13" s="80"/>
      <c r="J13" s="80"/>
      <c r="K13" s="34" t="s">
        <v>26</v>
      </c>
      <c r="L13" s="34" t="s">
        <v>27</v>
      </c>
      <c r="M13" s="34" t="s">
        <v>28</v>
      </c>
      <c r="N13" s="34" t="s">
        <v>29</v>
      </c>
      <c r="O13" s="82"/>
      <c r="P13" s="82"/>
      <c r="Q13" s="81"/>
    </row>
    <row r="14" spans="1:17" s="29" customFormat="1" ht="15" customHeight="1">
      <c r="A14" s="14">
        <v>1</v>
      </c>
      <c r="B14" s="28" t="s">
        <v>69</v>
      </c>
      <c r="C14" s="41" t="s">
        <v>205</v>
      </c>
      <c r="D14" s="41" t="s">
        <v>206</v>
      </c>
      <c r="E14" s="55"/>
      <c r="F14" s="35">
        <v>7</v>
      </c>
      <c r="G14" s="35" t="s">
        <v>56</v>
      </c>
      <c r="H14" s="36" t="s">
        <v>30</v>
      </c>
      <c r="I14" s="36">
        <v>1</v>
      </c>
      <c r="J14" s="37">
        <f>20*I14/37</f>
        <v>0.54054054054054057</v>
      </c>
      <c r="K14" s="38">
        <v>55.7</v>
      </c>
      <c r="L14" s="39">
        <f>40*24.39/K14</f>
        <v>17.515260323159783</v>
      </c>
      <c r="M14" s="38">
        <v>2.5</v>
      </c>
      <c r="N14" s="39">
        <f>40*M14/10</f>
        <v>10</v>
      </c>
      <c r="O14" s="38">
        <f>L14+N14</f>
        <v>27.515260323159783</v>
      </c>
      <c r="P14" s="38">
        <f>J14+O14</f>
        <v>28.055800863700323</v>
      </c>
      <c r="Q14" s="40" t="s">
        <v>288</v>
      </c>
    </row>
    <row r="15" spans="1:17" s="29" customFormat="1" ht="15" customHeight="1">
      <c r="A15" s="14">
        <v>2</v>
      </c>
      <c r="B15" s="60" t="s">
        <v>207</v>
      </c>
      <c r="C15" s="59" t="s">
        <v>208</v>
      </c>
      <c r="D15" s="59" t="s">
        <v>136</v>
      </c>
      <c r="E15" s="55"/>
      <c r="F15" s="35">
        <v>7</v>
      </c>
      <c r="G15" s="35" t="s">
        <v>56</v>
      </c>
      <c r="H15" s="36" t="s">
        <v>30</v>
      </c>
      <c r="I15" s="36">
        <v>15</v>
      </c>
      <c r="J15" s="37">
        <f>20*I15/37</f>
        <v>8.1081081081081088</v>
      </c>
      <c r="K15" s="38">
        <v>60.5</v>
      </c>
      <c r="L15" s="39">
        <f>40*24.39/K15</f>
        <v>16.125619834710744</v>
      </c>
      <c r="M15" s="38">
        <v>3</v>
      </c>
      <c r="N15" s="39">
        <f>40*M15/10</f>
        <v>12</v>
      </c>
      <c r="O15" s="38">
        <f>L15+N15</f>
        <v>28.125619834710744</v>
      </c>
      <c r="P15" s="38">
        <f>J15+O15</f>
        <v>36.233727942818852</v>
      </c>
      <c r="Q15" s="40" t="s">
        <v>288</v>
      </c>
    </row>
    <row r="16" spans="1:17" s="29" customFormat="1" ht="15" customHeight="1">
      <c r="A16" s="31">
        <v>3</v>
      </c>
      <c r="B16" s="33" t="s">
        <v>209</v>
      </c>
      <c r="C16" s="59" t="s">
        <v>163</v>
      </c>
      <c r="D16" s="59" t="s">
        <v>80</v>
      </c>
      <c r="E16" s="55"/>
      <c r="F16" s="35">
        <v>7</v>
      </c>
      <c r="G16" s="35" t="s">
        <v>56</v>
      </c>
      <c r="H16" s="36" t="s">
        <v>30</v>
      </c>
      <c r="I16" s="36">
        <v>4</v>
      </c>
      <c r="J16" s="37">
        <f t="shared" ref="J16:J29" si="0">20*I16/37</f>
        <v>2.1621621621621623</v>
      </c>
      <c r="K16" s="38">
        <v>57.4</v>
      </c>
      <c r="L16" s="39">
        <f t="shared" ref="L16:L29" si="1">40*24.39/K16</f>
        <v>16.99651567944251</v>
      </c>
      <c r="M16" s="38">
        <v>5</v>
      </c>
      <c r="N16" s="39">
        <f t="shared" ref="N16:N29" si="2">40*M16/10</f>
        <v>20</v>
      </c>
      <c r="O16" s="38">
        <f t="shared" ref="O16:O29" si="3">L16+N16</f>
        <v>36.99651567944251</v>
      </c>
      <c r="P16" s="38">
        <f t="shared" ref="P16:P29" si="4">J16+O16</f>
        <v>39.158677841604671</v>
      </c>
      <c r="Q16" s="40" t="s">
        <v>288</v>
      </c>
    </row>
    <row r="17" spans="1:17" s="29" customFormat="1" ht="15" customHeight="1">
      <c r="A17" s="31">
        <v>4</v>
      </c>
      <c r="B17" s="33" t="s">
        <v>210</v>
      </c>
      <c r="C17" s="59" t="s">
        <v>211</v>
      </c>
      <c r="D17" s="59" t="s">
        <v>119</v>
      </c>
      <c r="E17" s="55"/>
      <c r="F17" s="35">
        <v>7</v>
      </c>
      <c r="G17" s="35" t="s">
        <v>56</v>
      </c>
      <c r="H17" s="36" t="s">
        <v>30</v>
      </c>
      <c r="I17" s="36">
        <v>12</v>
      </c>
      <c r="J17" s="37">
        <f t="shared" si="0"/>
        <v>6.4864864864864868</v>
      </c>
      <c r="K17" s="38">
        <v>58.5</v>
      </c>
      <c r="L17" s="39">
        <f t="shared" si="1"/>
        <v>16.676923076923078</v>
      </c>
      <c r="M17" s="38">
        <v>4</v>
      </c>
      <c r="N17" s="39">
        <f t="shared" si="2"/>
        <v>16</v>
      </c>
      <c r="O17" s="38">
        <f t="shared" si="3"/>
        <v>32.676923076923075</v>
      </c>
      <c r="P17" s="38">
        <f t="shared" si="4"/>
        <v>39.163409563409559</v>
      </c>
      <c r="Q17" s="40" t="s">
        <v>288</v>
      </c>
    </row>
    <row r="18" spans="1:17" s="29" customFormat="1" ht="15" customHeight="1">
      <c r="A18" s="31">
        <v>5</v>
      </c>
      <c r="B18" s="33" t="s">
        <v>212</v>
      </c>
      <c r="C18" s="59" t="s">
        <v>213</v>
      </c>
      <c r="D18" s="59" t="s">
        <v>119</v>
      </c>
      <c r="E18" s="55"/>
      <c r="F18" s="35">
        <v>7</v>
      </c>
      <c r="G18" s="35" t="s">
        <v>56</v>
      </c>
      <c r="H18" s="36" t="s">
        <v>30</v>
      </c>
      <c r="I18" s="36">
        <v>13</v>
      </c>
      <c r="J18" s="37">
        <f t="shared" si="0"/>
        <v>7.0270270270270272</v>
      </c>
      <c r="K18" s="38">
        <v>63.5</v>
      </c>
      <c r="L18" s="39">
        <f t="shared" si="1"/>
        <v>15.363779527559055</v>
      </c>
      <c r="M18" s="38">
        <v>3</v>
      </c>
      <c r="N18" s="39">
        <f t="shared" si="2"/>
        <v>12</v>
      </c>
      <c r="O18" s="38">
        <f t="shared" si="3"/>
        <v>27.363779527559053</v>
      </c>
      <c r="P18" s="38">
        <f t="shared" si="4"/>
        <v>34.390806554586078</v>
      </c>
      <c r="Q18" s="40" t="s">
        <v>288</v>
      </c>
    </row>
    <row r="19" spans="1:17" s="29" customFormat="1" ht="15" customHeight="1">
      <c r="A19" s="31">
        <v>6</v>
      </c>
      <c r="B19" s="33" t="s">
        <v>214</v>
      </c>
      <c r="C19" s="59" t="s">
        <v>215</v>
      </c>
      <c r="D19" s="59" t="s">
        <v>148</v>
      </c>
      <c r="E19" s="55"/>
      <c r="F19" s="35">
        <v>8</v>
      </c>
      <c r="G19" s="35" t="s">
        <v>56</v>
      </c>
      <c r="H19" s="36" t="s">
        <v>30</v>
      </c>
      <c r="I19" s="36">
        <v>9</v>
      </c>
      <c r="J19" s="37">
        <f t="shared" si="0"/>
        <v>4.8648648648648649</v>
      </c>
      <c r="K19" s="38">
        <v>59.2</v>
      </c>
      <c r="L19" s="39">
        <f t="shared" si="1"/>
        <v>16.47972972972973</v>
      </c>
      <c r="M19" s="38">
        <v>4.5</v>
      </c>
      <c r="N19" s="39">
        <f t="shared" si="2"/>
        <v>18</v>
      </c>
      <c r="O19" s="38">
        <f t="shared" si="3"/>
        <v>34.479729729729726</v>
      </c>
      <c r="P19" s="38">
        <f t="shared" si="4"/>
        <v>39.344594594594589</v>
      </c>
      <c r="Q19" s="40" t="s">
        <v>288</v>
      </c>
    </row>
    <row r="20" spans="1:17" s="29" customFormat="1" ht="15" customHeight="1">
      <c r="A20" s="31">
        <v>7</v>
      </c>
      <c r="B20" s="33" t="s">
        <v>216</v>
      </c>
      <c r="C20" s="59" t="s">
        <v>217</v>
      </c>
      <c r="D20" s="59" t="s">
        <v>161</v>
      </c>
      <c r="E20" s="55"/>
      <c r="F20" s="35">
        <v>8</v>
      </c>
      <c r="G20" s="35" t="s">
        <v>56</v>
      </c>
      <c r="H20" s="36" t="s">
        <v>30</v>
      </c>
      <c r="I20" s="36">
        <v>10.5</v>
      </c>
      <c r="J20" s="37">
        <f t="shared" si="0"/>
        <v>5.6756756756756754</v>
      </c>
      <c r="K20" s="38">
        <v>63.8</v>
      </c>
      <c r="L20" s="39">
        <f t="shared" si="1"/>
        <v>15.291536050156742</v>
      </c>
      <c r="M20" s="38">
        <v>4</v>
      </c>
      <c r="N20" s="39">
        <f t="shared" si="2"/>
        <v>16</v>
      </c>
      <c r="O20" s="38">
        <f t="shared" si="3"/>
        <v>31.291536050156743</v>
      </c>
      <c r="P20" s="38">
        <f t="shared" si="4"/>
        <v>36.967211725832421</v>
      </c>
      <c r="Q20" s="40" t="s">
        <v>288</v>
      </c>
    </row>
    <row r="21" spans="1:17" s="29" customFormat="1" ht="15" customHeight="1">
      <c r="A21" s="31">
        <v>8</v>
      </c>
      <c r="B21" s="33" t="s">
        <v>218</v>
      </c>
      <c r="C21" s="59" t="s">
        <v>219</v>
      </c>
      <c r="D21" s="59" t="s">
        <v>164</v>
      </c>
      <c r="E21" s="55"/>
      <c r="F21" s="35">
        <v>8</v>
      </c>
      <c r="G21" s="35" t="s">
        <v>56</v>
      </c>
      <c r="H21" s="36" t="s">
        <v>30</v>
      </c>
      <c r="I21" s="36">
        <v>6</v>
      </c>
      <c r="J21" s="37">
        <f t="shared" si="0"/>
        <v>3.2432432432432434</v>
      </c>
      <c r="K21" s="38">
        <v>60.7</v>
      </c>
      <c r="L21" s="39">
        <f t="shared" si="1"/>
        <v>16.072487644151565</v>
      </c>
      <c r="M21" s="38">
        <v>2</v>
      </c>
      <c r="N21" s="39">
        <f t="shared" si="2"/>
        <v>8</v>
      </c>
      <c r="O21" s="38">
        <f t="shared" si="3"/>
        <v>24.072487644151565</v>
      </c>
      <c r="P21" s="38">
        <f t="shared" si="4"/>
        <v>27.315730887394807</v>
      </c>
      <c r="Q21" s="40" t="s">
        <v>288</v>
      </c>
    </row>
    <row r="22" spans="1:17" s="29" customFormat="1" ht="15" customHeight="1">
      <c r="A22" s="31">
        <v>9</v>
      </c>
      <c r="B22" s="33" t="s">
        <v>209</v>
      </c>
      <c r="C22" s="59" t="s">
        <v>208</v>
      </c>
      <c r="D22" s="59" t="s">
        <v>80</v>
      </c>
      <c r="E22" s="55"/>
      <c r="F22" s="35">
        <v>8</v>
      </c>
      <c r="G22" s="35" t="s">
        <v>56</v>
      </c>
      <c r="H22" s="36" t="s">
        <v>30</v>
      </c>
      <c r="I22" s="36">
        <v>7.5</v>
      </c>
      <c r="J22" s="37">
        <f t="shared" si="0"/>
        <v>4.0540540540540544</v>
      </c>
      <c r="K22" s="38">
        <v>59.6</v>
      </c>
      <c r="L22" s="39">
        <f t="shared" si="1"/>
        <v>16.369127516778523</v>
      </c>
      <c r="M22" s="38">
        <v>3.5</v>
      </c>
      <c r="N22" s="39">
        <f t="shared" si="2"/>
        <v>14</v>
      </c>
      <c r="O22" s="38">
        <f t="shared" si="3"/>
        <v>30.369127516778523</v>
      </c>
      <c r="P22" s="38">
        <f t="shared" si="4"/>
        <v>34.423181570832575</v>
      </c>
      <c r="Q22" s="40" t="s">
        <v>288</v>
      </c>
    </row>
    <row r="23" spans="1:17" s="29" customFormat="1" ht="15" customHeight="1">
      <c r="A23" s="31">
        <v>10</v>
      </c>
      <c r="B23" s="33" t="s">
        <v>220</v>
      </c>
      <c r="C23" s="59" t="s">
        <v>221</v>
      </c>
      <c r="D23" s="59" t="s">
        <v>222</v>
      </c>
      <c r="E23" s="55"/>
      <c r="F23" s="35">
        <v>8</v>
      </c>
      <c r="G23" s="35" t="s">
        <v>56</v>
      </c>
      <c r="H23" s="36" t="s">
        <v>30</v>
      </c>
      <c r="I23" s="36">
        <v>4</v>
      </c>
      <c r="J23" s="37">
        <f t="shared" si="0"/>
        <v>2.1621621621621623</v>
      </c>
      <c r="K23" s="38">
        <v>58.7</v>
      </c>
      <c r="L23" s="39">
        <f t="shared" si="1"/>
        <v>16.620102214650768</v>
      </c>
      <c r="M23" s="38">
        <v>5.5</v>
      </c>
      <c r="N23" s="39">
        <f t="shared" si="2"/>
        <v>22</v>
      </c>
      <c r="O23" s="38">
        <f t="shared" si="3"/>
        <v>38.620102214650771</v>
      </c>
      <c r="P23" s="38">
        <f t="shared" si="4"/>
        <v>40.782264376812932</v>
      </c>
      <c r="Q23" s="40" t="s">
        <v>288</v>
      </c>
    </row>
    <row r="24" spans="1:17" s="29" customFormat="1" ht="15" customHeight="1">
      <c r="A24" s="31">
        <v>11</v>
      </c>
      <c r="B24" s="33" t="s">
        <v>223</v>
      </c>
      <c r="C24" s="59" t="s">
        <v>213</v>
      </c>
      <c r="D24" s="59" t="s">
        <v>164</v>
      </c>
      <c r="E24" s="55"/>
      <c r="F24" s="35">
        <v>8</v>
      </c>
      <c r="G24" s="35" t="s">
        <v>56</v>
      </c>
      <c r="H24" s="36" t="s">
        <v>30</v>
      </c>
      <c r="I24" s="36">
        <v>6</v>
      </c>
      <c r="J24" s="37">
        <f t="shared" si="0"/>
        <v>3.2432432432432434</v>
      </c>
      <c r="K24" s="38">
        <v>50.6</v>
      </c>
      <c r="L24" s="39">
        <f t="shared" si="1"/>
        <v>19.280632411067195</v>
      </c>
      <c r="M24" s="38">
        <v>3.5</v>
      </c>
      <c r="N24" s="39">
        <f t="shared" si="2"/>
        <v>14</v>
      </c>
      <c r="O24" s="38">
        <f t="shared" si="3"/>
        <v>33.280632411067195</v>
      </c>
      <c r="P24" s="38">
        <f t="shared" si="4"/>
        <v>36.523875654310437</v>
      </c>
      <c r="Q24" s="40" t="s">
        <v>288</v>
      </c>
    </row>
    <row r="25" spans="1:17" s="29" customFormat="1" ht="15" customHeight="1">
      <c r="A25" s="31">
        <v>12</v>
      </c>
      <c r="B25" s="33" t="s">
        <v>162</v>
      </c>
      <c r="C25" s="59" t="s">
        <v>224</v>
      </c>
      <c r="D25" s="59" t="s">
        <v>164</v>
      </c>
      <c r="E25" s="55"/>
      <c r="F25" s="35">
        <v>8</v>
      </c>
      <c r="G25" s="35" t="s">
        <v>56</v>
      </c>
      <c r="H25" s="36" t="s">
        <v>30</v>
      </c>
      <c r="I25" s="36">
        <v>7</v>
      </c>
      <c r="J25" s="37">
        <f t="shared" si="0"/>
        <v>3.7837837837837838</v>
      </c>
      <c r="K25" s="38">
        <v>66.400000000000006</v>
      </c>
      <c r="L25" s="39">
        <f t="shared" si="1"/>
        <v>14.692771084337348</v>
      </c>
      <c r="M25" s="38">
        <v>3</v>
      </c>
      <c r="N25" s="39">
        <f t="shared" si="2"/>
        <v>12</v>
      </c>
      <c r="O25" s="38">
        <f t="shared" si="3"/>
        <v>26.692771084337348</v>
      </c>
      <c r="P25" s="38">
        <f t="shared" si="4"/>
        <v>30.476554868121131</v>
      </c>
      <c r="Q25" s="40" t="s">
        <v>288</v>
      </c>
    </row>
    <row r="26" spans="1:17" s="29" customFormat="1" ht="15" customHeight="1">
      <c r="A26" s="31">
        <v>13</v>
      </c>
      <c r="B26" s="33" t="s">
        <v>225</v>
      </c>
      <c r="C26" s="59" t="s">
        <v>208</v>
      </c>
      <c r="D26" s="59" t="s">
        <v>226</v>
      </c>
      <c r="E26" s="55"/>
      <c r="F26" s="35">
        <v>8</v>
      </c>
      <c r="G26" s="35" t="s">
        <v>56</v>
      </c>
      <c r="H26" s="36" t="s">
        <v>30</v>
      </c>
      <c r="I26" s="36">
        <v>4</v>
      </c>
      <c r="J26" s="37">
        <f t="shared" si="0"/>
        <v>2.1621621621621623</v>
      </c>
      <c r="K26" s="38">
        <v>69.5</v>
      </c>
      <c r="L26" s="39">
        <f t="shared" si="1"/>
        <v>14.037410071942446</v>
      </c>
      <c r="M26" s="38">
        <v>2</v>
      </c>
      <c r="N26" s="39">
        <f t="shared" si="2"/>
        <v>8</v>
      </c>
      <c r="O26" s="38">
        <f t="shared" si="3"/>
        <v>22.037410071942446</v>
      </c>
      <c r="P26" s="38">
        <f t="shared" si="4"/>
        <v>24.199572234104608</v>
      </c>
      <c r="Q26" s="40" t="s">
        <v>288</v>
      </c>
    </row>
    <row r="27" spans="1:17" s="29" customFormat="1" ht="15" customHeight="1">
      <c r="A27" s="31">
        <v>14</v>
      </c>
      <c r="B27" s="33" t="s">
        <v>134</v>
      </c>
      <c r="C27" s="59" t="s">
        <v>227</v>
      </c>
      <c r="D27" s="59" t="s">
        <v>136</v>
      </c>
      <c r="E27" s="55"/>
      <c r="F27" s="35">
        <v>8</v>
      </c>
      <c r="G27" s="35" t="s">
        <v>56</v>
      </c>
      <c r="H27" s="36" t="s">
        <v>30</v>
      </c>
      <c r="I27" s="36">
        <v>6</v>
      </c>
      <c r="J27" s="37">
        <f t="shared" si="0"/>
        <v>3.2432432432432434</v>
      </c>
      <c r="K27" s="38">
        <v>54.4</v>
      </c>
      <c r="L27" s="39">
        <f t="shared" si="1"/>
        <v>17.933823529411764</v>
      </c>
      <c r="M27" s="38">
        <v>2.5</v>
      </c>
      <c r="N27" s="39">
        <f t="shared" si="2"/>
        <v>10</v>
      </c>
      <c r="O27" s="38">
        <f t="shared" si="3"/>
        <v>27.933823529411764</v>
      </c>
      <c r="P27" s="38">
        <f t="shared" si="4"/>
        <v>31.177066772655007</v>
      </c>
      <c r="Q27" s="40" t="s">
        <v>288</v>
      </c>
    </row>
    <row r="28" spans="1:17" s="29" customFormat="1" ht="15" customHeight="1">
      <c r="A28" s="31">
        <v>15</v>
      </c>
      <c r="B28" s="33" t="s">
        <v>228</v>
      </c>
      <c r="C28" s="59" t="s">
        <v>229</v>
      </c>
      <c r="D28" s="59" t="s">
        <v>124</v>
      </c>
      <c r="E28" s="55"/>
      <c r="F28" s="35">
        <v>8</v>
      </c>
      <c r="G28" s="35" t="s">
        <v>56</v>
      </c>
      <c r="H28" s="36" t="s">
        <v>30</v>
      </c>
      <c r="I28" s="36">
        <v>5</v>
      </c>
      <c r="J28" s="37">
        <f t="shared" si="0"/>
        <v>2.7027027027027026</v>
      </c>
      <c r="K28" s="38">
        <v>55.5</v>
      </c>
      <c r="L28" s="39">
        <f t="shared" si="1"/>
        <v>17.578378378378378</v>
      </c>
      <c r="M28" s="38">
        <v>4</v>
      </c>
      <c r="N28" s="39">
        <f t="shared" si="2"/>
        <v>16</v>
      </c>
      <c r="O28" s="38">
        <f t="shared" si="3"/>
        <v>33.578378378378375</v>
      </c>
      <c r="P28" s="38">
        <f t="shared" si="4"/>
        <v>36.281081081081076</v>
      </c>
      <c r="Q28" s="40" t="s">
        <v>288</v>
      </c>
    </row>
    <row r="29" spans="1:17" s="29" customFormat="1" ht="15" customHeight="1">
      <c r="A29" s="31">
        <v>16</v>
      </c>
      <c r="B29" s="33" t="s">
        <v>230</v>
      </c>
      <c r="C29" s="59" t="s">
        <v>231</v>
      </c>
      <c r="D29" s="59" t="s">
        <v>232</v>
      </c>
      <c r="E29" s="55"/>
      <c r="F29" s="35">
        <v>8</v>
      </c>
      <c r="G29" s="35" t="s">
        <v>56</v>
      </c>
      <c r="H29" s="36" t="s">
        <v>30</v>
      </c>
      <c r="I29" s="36">
        <v>5</v>
      </c>
      <c r="J29" s="37">
        <f t="shared" si="0"/>
        <v>2.7027027027027026</v>
      </c>
      <c r="K29" s="38">
        <v>68.3</v>
      </c>
      <c r="L29" s="39">
        <f t="shared" si="1"/>
        <v>14.284040995607615</v>
      </c>
      <c r="M29" s="38">
        <v>3.5</v>
      </c>
      <c r="N29" s="39">
        <f t="shared" si="2"/>
        <v>14</v>
      </c>
      <c r="O29" s="38">
        <f t="shared" si="3"/>
        <v>28.284040995607615</v>
      </c>
      <c r="P29" s="38">
        <f t="shared" si="4"/>
        <v>30.986743698310317</v>
      </c>
      <c r="Q29" s="40" t="s">
        <v>288</v>
      </c>
    </row>
    <row r="30" spans="1:17" s="11" customFormat="1">
      <c r="A30" s="15"/>
      <c r="B30" s="15" t="s">
        <v>31</v>
      </c>
      <c r="C30" s="15"/>
      <c r="D30" s="15"/>
      <c r="E30" s="15"/>
      <c r="F30" s="15"/>
      <c r="G30" s="15"/>
      <c r="H30" s="15"/>
      <c r="I30" s="15"/>
      <c r="J30" s="15"/>
      <c r="K30" s="15"/>
    </row>
    <row r="31" spans="1:17" s="11" customFormat="1">
      <c r="A31" s="15"/>
      <c r="B31" s="16" t="s">
        <v>33</v>
      </c>
      <c r="C31" s="15"/>
      <c r="D31" s="15"/>
      <c r="E31" s="15"/>
      <c r="F31" s="15"/>
      <c r="G31" s="15"/>
      <c r="H31" s="15"/>
      <c r="I31" s="15"/>
      <c r="J31" s="15"/>
      <c r="K31" s="15"/>
    </row>
    <row r="32" spans="1:17" s="11" customFormat="1">
      <c r="A32" s="15"/>
      <c r="B32" s="15" t="s">
        <v>34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5" s="11" customFormat="1">
      <c r="A33" s="15"/>
      <c r="B33" s="16" t="s">
        <v>35</v>
      </c>
      <c r="C33" s="15"/>
      <c r="D33" s="15"/>
      <c r="E33" s="15"/>
      <c r="G33" s="15"/>
      <c r="H33" s="15"/>
      <c r="I33" s="15"/>
      <c r="J33" s="15"/>
      <c r="K33" s="15"/>
    </row>
    <row r="34" spans="1:15" s="11" customFormat="1">
      <c r="A34" s="15"/>
      <c r="B34" s="16" t="s">
        <v>36</v>
      </c>
      <c r="C34" s="15"/>
      <c r="D34" s="15"/>
      <c r="E34" s="15"/>
      <c r="G34" s="15"/>
      <c r="H34" s="15"/>
      <c r="I34" s="15"/>
      <c r="J34" s="15"/>
      <c r="K34" s="15"/>
    </row>
    <row r="35" spans="1:15" s="11" customFormat="1">
      <c r="A35" s="15"/>
      <c r="B35" s="16" t="s">
        <v>37</v>
      </c>
      <c r="C35" s="15"/>
      <c r="D35" s="15"/>
      <c r="E35" s="15"/>
      <c r="G35" s="15"/>
      <c r="H35" s="15"/>
      <c r="I35" s="15"/>
      <c r="J35" s="15"/>
      <c r="K35" s="15"/>
    </row>
    <row r="36" spans="1:15" s="11" customFormat="1">
      <c r="A36" s="15"/>
      <c r="B36" s="16"/>
      <c r="C36" s="15"/>
      <c r="D36" s="15"/>
      <c r="E36" s="15"/>
      <c r="G36" s="15"/>
      <c r="H36" s="15"/>
      <c r="I36" s="15"/>
      <c r="J36" s="15"/>
      <c r="K36" s="15"/>
    </row>
    <row r="37" spans="1:15" s="11" customFormat="1">
      <c r="A37" s="17" t="s">
        <v>38</v>
      </c>
      <c r="B37" s="17"/>
      <c r="C37" s="17"/>
      <c r="D37" s="17"/>
      <c r="E37" s="17"/>
      <c r="F37" s="18"/>
      <c r="G37" s="19" t="s">
        <v>289</v>
      </c>
      <c r="H37" s="19"/>
      <c r="I37" s="19"/>
      <c r="J37" s="69" t="s">
        <v>39</v>
      </c>
      <c r="K37" s="69"/>
      <c r="L37" s="69"/>
    </row>
    <row r="38" spans="1:15" s="11" customFormat="1">
      <c r="A38" s="17" t="s">
        <v>40</v>
      </c>
      <c r="B38" s="17"/>
      <c r="D38" s="20"/>
      <c r="E38" s="20"/>
      <c r="F38" s="21"/>
      <c r="G38" s="22" t="s">
        <v>290</v>
      </c>
      <c r="H38" s="22"/>
      <c r="I38" s="22"/>
      <c r="J38" s="69" t="s">
        <v>39</v>
      </c>
      <c r="K38" s="69"/>
      <c r="L38" s="69"/>
    </row>
    <row r="39" spans="1:15" s="11" customFormat="1">
      <c r="A39" s="17"/>
      <c r="B39" s="17"/>
      <c r="D39" s="20"/>
      <c r="E39" s="20"/>
      <c r="F39" s="21"/>
      <c r="G39" s="22" t="s">
        <v>291</v>
      </c>
      <c r="H39" s="22"/>
      <c r="I39" s="22"/>
      <c r="J39" s="69" t="s">
        <v>39</v>
      </c>
      <c r="K39" s="69"/>
      <c r="L39" s="69"/>
    </row>
    <row r="40" spans="1:15" s="11" customFormat="1">
      <c r="A40" s="17"/>
      <c r="B40" s="17"/>
      <c r="D40" s="20"/>
      <c r="E40" s="20"/>
      <c r="F40" s="18"/>
      <c r="G40" s="19"/>
      <c r="H40" s="19"/>
      <c r="I40" s="19"/>
      <c r="J40" s="69" t="s">
        <v>39</v>
      </c>
      <c r="K40" s="69"/>
      <c r="L40" s="69"/>
    </row>
    <row r="41" spans="1:15" s="11" customFormat="1" ht="18.75">
      <c r="A41" s="23" t="s">
        <v>41</v>
      </c>
      <c r="M41" s="11" t="s">
        <v>42</v>
      </c>
    </row>
    <row r="42" spans="1:15" s="11" customFormat="1" ht="15">
      <c r="A42" s="24" t="s">
        <v>43</v>
      </c>
      <c r="H42" s="25"/>
      <c r="M42" s="25" t="s">
        <v>44</v>
      </c>
      <c r="O42" s="24"/>
    </row>
    <row r="43" spans="1:15" s="11" customFormat="1" ht="15"/>
  </sheetData>
  <mergeCells count="26">
    <mergeCell ref="J40:L40"/>
    <mergeCell ref="G12:G13"/>
    <mergeCell ref="Q12:Q13"/>
    <mergeCell ref="H12:H13"/>
    <mergeCell ref="I12:I13"/>
    <mergeCell ref="J12:J13"/>
    <mergeCell ref="O12:O13"/>
    <mergeCell ref="P12:P13"/>
    <mergeCell ref="K12:L12"/>
    <mergeCell ref="M12:N12"/>
    <mergeCell ref="J39:L39"/>
    <mergeCell ref="J38:L38"/>
    <mergeCell ref="J37:L37"/>
    <mergeCell ref="F12:F13"/>
    <mergeCell ref="A1:Q1"/>
    <mergeCell ref="A2:Q2"/>
    <mergeCell ref="A3:Q3"/>
    <mergeCell ref="G5:N5"/>
    <mergeCell ref="G6:N6"/>
    <mergeCell ref="A12:A13"/>
    <mergeCell ref="B12:B13"/>
    <mergeCell ref="F8:J8"/>
    <mergeCell ref="C8:D8"/>
    <mergeCell ref="C12:C13"/>
    <mergeCell ref="D12:D13"/>
    <mergeCell ref="E12:E13"/>
  </mergeCells>
  <phoneticPr fontId="0" type="noConversion"/>
  <pageMargins left="0.20833333333333334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9"/>
  <sheetViews>
    <sheetView topLeftCell="A8" zoomScale="75" workbookViewId="0">
      <selection activeCell="A33" sqref="A33:B34"/>
    </sheetView>
  </sheetViews>
  <sheetFormatPr defaultRowHeight="15.75"/>
  <cols>
    <col min="1" max="1" width="7.28515625" style="12" customWidth="1"/>
    <col min="2" max="2" width="16.42578125" style="12" customWidth="1"/>
    <col min="3" max="3" width="13.5703125" style="12" customWidth="1"/>
    <col min="4" max="4" width="15" style="12" customWidth="1"/>
    <col min="5" max="5" width="15.42578125" style="12" customWidth="1"/>
    <col min="6" max="6" width="8.85546875" style="12" customWidth="1"/>
    <col min="7" max="7" width="37.42578125" style="13" customWidth="1"/>
    <col min="8" max="8" width="25.7109375" style="12" customWidth="1"/>
    <col min="9" max="9" width="13.42578125" style="12" customWidth="1"/>
    <col min="10" max="10" width="12.7109375" style="12" customWidth="1"/>
    <col min="11" max="11" width="12.28515625" style="12" customWidth="1"/>
    <col min="12" max="12" width="14.42578125" style="12" customWidth="1"/>
    <col min="13" max="13" width="11.85546875" style="12" customWidth="1"/>
    <col min="14" max="14" width="11.5703125" style="12" customWidth="1"/>
    <col min="15" max="15" width="16.5703125" style="12" customWidth="1"/>
    <col min="16" max="16" width="15" style="12" customWidth="1"/>
    <col min="17" max="17" width="14.28515625" style="12" customWidth="1"/>
    <col min="18" max="16384" width="9.140625" style="12"/>
  </cols>
  <sheetData>
    <row r="1" spans="1:17" s="11" customFormat="1" ht="17.25" customHeight="1">
      <c r="A1" s="72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11" customFormat="1" ht="17.2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1" customFormat="1" ht="17.2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s="11" customFormat="1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3"/>
      <c r="L4" s="23"/>
      <c r="M4" s="23"/>
    </row>
    <row r="5" spans="1:17" s="11" customFormat="1">
      <c r="A5" s="2" t="s">
        <v>3</v>
      </c>
      <c r="B5" s="2"/>
      <c r="C5" s="2"/>
      <c r="D5" s="3"/>
      <c r="E5" s="3"/>
      <c r="F5" s="3"/>
      <c r="G5" s="73" t="s">
        <v>111</v>
      </c>
      <c r="H5" s="73"/>
      <c r="I5" s="73"/>
      <c r="J5" s="73"/>
      <c r="K5" s="73"/>
      <c r="L5" s="73"/>
      <c r="M5" s="73"/>
      <c r="N5" s="73"/>
    </row>
    <row r="6" spans="1:17" s="11" customFormat="1">
      <c r="A6" s="2" t="s">
        <v>4</v>
      </c>
      <c r="B6" s="4"/>
      <c r="C6" s="5"/>
      <c r="D6" s="5"/>
      <c r="E6" s="5"/>
      <c r="F6" s="5"/>
      <c r="G6" s="74" t="s">
        <v>50</v>
      </c>
      <c r="H6" s="74"/>
      <c r="I6" s="74"/>
      <c r="J6" s="74"/>
      <c r="K6" s="74"/>
      <c r="L6" s="74"/>
      <c r="M6" s="74"/>
      <c r="N6" s="74"/>
    </row>
    <row r="7" spans="1:17" s="11" customFormat="1">
      <c r="A7" s="2" t="s">
        <v>6</v>
      </c>
      <c r="B7" s="4"/>
      <c r="C7" s="4"/>
      <c r="D7" s="5"/>
      <c r="E7" s="5"/>
      <c r="F7" s="6"/>
      <c r="G7" s="7"/>
      <c r="H7" s="7">
        <v>12</v>
      </c>
      <c r="I7" s="7"/>
      <c r="J7" s="7"/>
      <c r="K7" s="26"/>
      <c r="L7" s="26"/>
      <c r="M7" s="26"/>
      <c r="N7" s="26"/>
    </row>
    <row r="8" spans="1:17" s="11" customFormat="1">
      <c r="A8" s="2" t="s">
        <v>7</v>
      </c>
      <c r="B8" s="8"/>
      <c r="C8" s="75" t="s">
        <v>55</v>
      </c>
      <c r="D8" s="75"/>
      <c r="E8" s="9"/>
      <c r="F8" s="78" t="s">
        <v>8</v>
      </c>
      <c r="G8" s="78"/>
      <c r="H8" s="78"/>
      <c r="I8" s="78"/>
      <c r="J8" s="78"/>
      <c r="K8" s="26" t="s">
        <v>9</v>
      </c>
      <c r="L8" s="26"/>
      <c r="M8" s="26"/>
      <c r="N8" s="26"/>
    </row>
    <row r="9" spans="1:17" s="11" customFormat="1">
      <c r="A9" s="2" t="s">
        <v>10</v>
      </c>
      <c r="B9" s="4"/>
      <c r="C9" s="4"/>
      <c r="D9" s="4"/>
      <c r="E9" s="4"/>
      <c r="F9" s="5"/>
      <c r="G9" s="5"/>
      <c r="H9" s="5"/>
      <c r="I9" s="5"/>
      <c r="J9" s="6">
        <v>100</v>
      </c>
      <c r="K9" s="26"/>
      <c r="L9" s="26"/>
      <c r="M9" s="26"/>
      <c r="N9" s="26"/>
    </row>
    <row r="10" spans="1:17" s="11" customFormat="1" ht="10.5" customHeight="1">
      <c r="A10" s="30"/>
    </row>
    <row r="12" spans="1:17" s="29" customFormat="1" ht="40.5" customHeight="1">
      <c r="A12" s="76" t="s">
        <v>11</v>
      </c>
      <c r="B12" s="67" t="s">
        <v>12</v>
      </c>
      <c r="C12" s="67" t="s">
        <v>13</v>
      </c>
      <c r="D12" s="67" t="s">
        <v>14</v>
      </c>
      <c r="E12" s="70" t="s">
        <v>15</v>
      </c>
      <c r="F12" s="67" t="s">
        <v>16</v>
      </c>
      <c r="G12" s="67" t="s">
        <v>17</v>
      </c>
      <c r="H12" s="67" t="s">
        <v>18</v>
      </c>
      <c r="I12" s="70" t="s">
        <v>19</v>
      </c>
      <c r="J12" s="70" t="s">
        <v>20</v>
      </c>
      <c r="K12" s="63" t="s">
        <v>21</v>
      </c>
      <c r="L12" s="64"/>
      <c r="M12" s="63" t="s">
        <v>22</v>
      </c>
      <c r="N12" s="64"/>
      <c r="O12" s="65" t="s">
        <v>23</v>
      </c>
      <c r="P12" s="65" t="s">
        <v>24</v>
      </c>
      <c r="Q12" s="61" t="s">
        <v>25</v>
      </c>
    </row>
    <row r="13" spans="1:17" s="29" customFormat="1" ht="51.75" customHeight="1">
      <c r="A13" s="77"/>
      <c r="B13" s="68"/>
      <c r="C13" s="68"/>
      <c r="D13" s="68"/>
      <c r="E13" s="71"/>
      <c r="F13" s="68"/>
      <c r="G13" s="68"/>
      <c r="H13" s="68"/>
      <c r="I13" s="71"/>
      <c r="J13" s="71"/>
      <c r="K13" s="27" t="s">
        <v>26</v>
      </c>
      <c r="L13" s="27" t="s">
        <v>27</v>
      </c>
      <c r="M13" s="27" t="s">
        <v>28</v>
      </c>
      <c r="N13" s="27" t="s">
        <v>29</v>
      </c>
      <c r="O13" s="66"/>
      <c r="P13" s="66"/>
      <c r="Q13" s="62"/>
    </row>
    <row r="14" spans="1:17" s="29" customFormat="1" ht="19.5" customHeight="1">
      <c r="A14" s="14">
        <v>1</v>
      </c>
      <c r="B14" s="28" t="s">
        <v>175</v>
      </c>
      <c r="C14" s="28" t="s">
        <v>268</v>
      </c>
      <c r="D14" s="41" t="s">
        <v>269</v>
      </c>
      <c r="E14" s="51"/>
      <c r="F14" s="35">
        <v>9</v>
      </c>
      <c r="G14" s="35" t="s">
        <v>111</v>
      </c>
      <c r="H14" s="35" t="s">
        <v>30</v>
      </c>
      <c r="I14" s="36">
        <v>9</v>
      </c>
      <c r="J14" s="37">
        <f>20*I14/57.5</f>
        <v>3.1304347826086958</v>
      </c>
      <c r="K14" s="57">
        <v>53.5</v>
      </c>
      <c r="L14" s="39">
        <f>40*44.56/K14</f>
        <v>33.315887850467291</v>
      </c>
      <c r="M14" s="38">
        <v>5.5</v>
      </c>
      <c r="N14" s="39">
        <f>40*M14/10</f>
        <v>22</v>
      </c>
      <c r="O14" s="38">
        <f>L14+N14</f>
        <v>55.315887850467291</v>
      </c>
      <c r="P14" s="38">
        <f t="shared" ref="P14:P25" si="0">J14+O14</f>
        <v>58.446322633075987</v>
      </c>
      <c r="Q14" s="40" t="s">
        <v>287</v>
      </c>
    </row>
    <row r="15" spans="1:17" s="29" customFormat="1" ht="16.5" customHeight="1">
      <c r="A15" s="14">
        <v>2</v>
      </c>
      <c r="B15" s="28" t="s">
        <v>270</v>
      </c>
      <c r="C15" s="28" t="s">
        <v>271</v>
      </c>
      <c r="D15" s="41" t="s">
        <v>133</v>
      </c>
      <c r="E15" s="51"/>
      <c r="F15" s="35">
        <v>9</v>
      </c>
      <c r="G15" s="35" t="s">
        <v>111</v>
      </c>
      <c r="H15" s="35" t="s">
        <v>30</v>
      </c>
      <c r="I15" s="36">
        <v>18</v>
      </c>
      <c r="J15" s="37">
        <f t="shared" ref="J15:J25" si="1">20*I15/57.5</f>
        <v>6.2608695652173916</v>
      </c>
      <c r="K15" s="57">
        <v>50.5</v>
      </c>
      <c r="L15" s="39">
        <f t="shared" ref="L15:L25" si="2">40*44.56/K15</f>
        <v>35.295049504950498</v>
      </c>
      <c r="M15" s="38">
        <v>4</v>
      </c>
      <c r="N15" s="39">
        <f t="shared" ref="N15:N25" si="3">40*M15/10</f>
        <v>16</v>
      </c>
      <c r="O15" s="38">
        <f t="shared" ref="O15:O25" si="4">L15+N15</f>
        <v>51.295049504950498</v>
      </c>
      <c r="P15" s="38">
        <f t="shared" si="0"/>
        <v>57.555919070167889</v>
      </c>
      <c r="Q15" s="40" t="s">
        <v>287</v>
      </c>
    </row>
    <row r="16" spans="1:17" s="29" customFormat="1" ht="16.5" customHeight="1">
      <c r="A16" s="31">
        <v>3</v>
      </c>
      <c r="B16" s="32" t="s">
        <v>69</v>
      </c>
      <c r="C16" s="32" t="s">
        <v>272</v>
      </c>
      <c r="D16" s="41" t="s">
        <v>273</v>
      </c>
      <c r="E16" s="51"/>
      <c r="F16" s="35">
        <v>9</v>
      </c>
      <c r="G16" s="35" t="s">
        <v>111</v>
      </c>
      <c r="H16" s="35" t="s">
        <v>30</v>
      </c>
      <c r="I16" s="36">
        <v>6</v>
      </c>
      <c r="J16" s="37">
        <f t="shared" si="1"/>
        <v>2.0869565217391304</v>
      </c>
      <c r="K16" s="57">
        <v>56.4</v>
      </c>
      <c r="L16" s="39">
        <f t="shared" si="2"/>
        <v>31.602836879432626</v>
      </c>
      <c r="M16" s="38">
        <v>3</v>
      </c>
      <c r="N16" s="39">
        <f t="shared" si="3"/>
        <v>12</v>
      </c>
      <c r="O16" s="38">
        <f t="shared" si="4"/>
        <v>43.60283687943263</v>
      </c>
      <c r="P16" s="38">
        <f t="shared" si="0"/>
        <v>45.689793401171762</v>
      </c>
      <c r="Q16" s="40" t="s">
        <v>288</v>
      </c>
    </row>
    <row r="17" spans="1:17" s="29" customFormat="1" ht="16.5" customHeight="1">
      <c r="A17" s="31">
        <v>4</v>
      </c>
      <c r="B17" s="32" t="s">
        <v>274</v>
      </c>
      <c r="C17" s="32" t="s">
        <v>275</v>
      </c>
      <c r="D17" s="41" t="s">
        <v>276</v>
      </c>
      <c r="E17" s="51"/>
      <c r="F17" s="35">
        <v>9</v>
      </c>
      <c r="G17" s="35" t="s">
        <v>111</v>
      </c>
      <c r="H17" s="35" t="s">
        <v>30</v>
      </c>
      <c r="I17" s="36">
        <v>12</v>
      </c>
      <c r="J17" s="37">
        <f t="shared" si="1"/>
        <v>4.1739130434782608</v>
      </c>
      <c r="K17" s="57">
        <v>55.6</v>
      </c>
      <c r="L17" s="39">
        <f t="shared" si="2"/>
        <v>32.057553956834532</v>
      </c>
      <c r="M17" s="38">
        <v>5</v>
      </c>
      <c r="N17" s="39">
        <f t="shared" si="3"/>
        <v>20</v>
      </c>
      <c r="O17" s="38">
        <f t="shared" si="4"/>
        <v>52.057553956834532</v>
      </c>
      <c r="P17" s="38">
        <f t="shared" si="0"/>
        <v>56.23146700031279</v>
      </c>
      <c r="Q17" s="40" t="s">
        <v>287</v>
      </c>
    </row>
    <row r="18" spans="1:17" s="29" customFormat="1" ht="16.5" customHeight="1">
      <c r="A18" s="31">
        <v>5</v>
      </c>
      <c r="B18" s="32" t="s">
        <v>131</v>
      </c>
      <c r="C18" s="32" t="s">
        <v>163</v>
      </c>
      <c r="D18" s="41" t="s">
        <v>133</v>
      </c>
      <c r="E18" s="51"/>
      <c r="F18" s="35">
        <v>9</v>
      </c>
      <c r="G18" s="35" t="s">
        <v>111</v>
      </c>
      <c r="H18" s="35" t="s">
        <v>30</v>
      </c>
      <c r="I18" s="36">
        <v>7</v>
      </c>
      <c r="J18" s="37">
        <f t="shared" si="1"/>
        <v>2.4347826086956523</v>
      </c>
      <c r="K18" s="57">
        <v>58.6</v>
      </c>
      <c r="L18" s="39">
        <f t="shared" si="2"/>
        <v>30.416382252559728</v>
      </c>
      <c r="M18" s="38">
        <v>5.5</v>
      </c>
      <c r="N18" s="39">
        <f t="shared" si="3"/>
        <v>22</v>
      </c>
      <c r="O18" s="38">
        <f t="shared" si="4"/>
        <v>52.416382252559728</v>
      </c>
      <c r="P18" s="38">
        <f t="shared" si="0"/>
        <v>54.851164861255384</v>
      </c>
      <c r="Q18" s="40" t="s">
        <v>287</v>
      </c>
    </row>
    <row r="19" spans="1:17" s="29" customFormat="1" ht="16.5" customHeight="1">
      <c r="A19" s="31">
        <v>6</v>
      </c>
      <c r="B19" s="32" t="s">
        <v>277</v>
      </c>
      <c r="C19" s="32" t="s">
        <v>219</v>
      </c>
      <c r="D19" s="41" t="s">
        <v>278</v>
      </c>
      <c r="E19" s="51"/>
      <c r="F19" s="35">
        <v>9</v>
      </c>
      <c r="G19" s="35" t="s">
        <v>111</v>
      </c>
      <c r="H19" s="35" t="s">
        <v>30</v>
      </c>
      <c r="I19" s="36">
        <v>27</v>
      </c>
      <c r="J19" s="37">
        <f t="shared" si="1"/>
        <v>9.3913043478260878</v>
      </c>
      <c r="K19" s="57">
        <v>51.3</v>
      </c>
      <c r="L19" s="39">
        <f t="shared" si="2"/>
        <v>34.744639376218331</v>
      </c>
      <c r="M19" s="38">
        <v>5.5</v>
      </c>
      <c r="N19" s="39">
        <f t="shared" si="3"/>
        <v>22</v>
      </c>
      <c r="O19" s="38">
        <f t="shared" si="4"/>
        <v>56.744639376218331</v>
      </c>
      <c r="P19" s="38">
        <f t="shared" si="0"/>
        <v>66.135943724044424</v>
      </c>
      <c r="Q19" s="40" t="s">
        <v>52</v>
      </c>
    </row>
    <row r="20" spans="1:17" s="29" customFormat="1" ht="16.5" customHeight="1">
      <c r="A20" s="31">
        <v>7</v>
      </c>
      <c r="B20" s="32" t="s">
        <v>279</v>
      </c>
      <c r="C20" s="32" t="s">
        <v>280</v>
      </c>
      <c r="D20" s="41" t="s">
        <v>164</v>
      </c>
      <c r="E20" s="51"/>
      <c r="F20" s="35">
        <v>9</v>
      </c>
      <c r="G20" s="35" t="s">
        <v>111</v>
      </c>
      <c r="H20" s="35" t="s">
        <v>30</v>
      </c>
      <c r="I20" s="36">
        <v>8</v>
      </c>
      <c r="J20" s="37">
        <f t="shared" si="1"/>
        <v>2.7826086956521738</v>
      </c>
      <c r="K20" s="57">
        <v>52.2</v>
      </c>
      <c r="L20" s="39">
        <f t="shared" si="2"/>
        <v>34.145593869731798</v>
      </c>
      <c r="M20" s="38">
        <v>5.5</v>
      </c>
      <c r="N20" s="39">
        <f t="shared" si="3"/>
        <v>22</v>
      </c>
      <c r="O20" s="38">
        <f t="shared" si="4"/>
        <v>56.145593869731798</v>
      </c>
      <c r="P20" s="38">
        <f t="shared" si="0"/>
        <v>58.92820256538397</v>
      </c>
      <c r="Q20" s="40" t="s">
        <v>287</v>
      </c>
    </row>
    <row r="21" spans="1:17" s="29" customFormat="1" ht="16.5" customHeight="1">
      <c r="A21" s="31">
        <v>8</v>
      </c>
      <c r="B21" s="32" t="s">
        <v>157</v>
      </c>
      <c r="C21" s="32" t="s">
        <v>132</v>
      </c>
      <c r="D21" s="41" t="s">
        <v>159</v>
      </c>
      <c r="E21" s="51"/>
      <c r="F21" s="35">
        <v>9</v>
      </c>
      <c r="G21" s="35" t="s">
        <v>111</v>
      </c>
      <c r="H21" s="35" t="s">
        <v>30</v>
      </c>
      <c r="I21" s="36">
        <v>6</v>
      </c>
      <c r="J21" s="37">
        <f t="shared" si="1"/>
        <v>2.0869565217391304</v>
      </c>
      <c r="K21" s="57">
        <v>54.6</v>
      </c>
      <c r="L21" s="39">
        <f t="shared" si="2"/>
        <v>32.644688644688642</v>
      </c>
      <c r="M21" s="38">
        <v>3.5</v>
      </c>
      <c r="N21" s="39">
        <f t="shared" si="3"/>
        <v>14</v>
      </c>
      <c r="O21" s="38">
        <f t="shared" si="4"/>
        <v>46.644688644688642</v>
      </c>
      <c r="P21" s="38">
        <f t="shared" si="0"/>
        <v>48.731645166427775</v>
      </c>
      <c r="Q21" s="40" t="s">
        <v>288</v>
      </c>
    </row>
    <row r="22" spans="1:17" s="29" customFormat="1" ht="16.5" customHeight="1">
      <c r="A22" s="31">
        <v>9</v>
      </c>
      <c r="B22" s="32" t="s">
        <v>281</v>
      </c>
      <c r="C22" s="32" t="s">
        <v>282</v>
      </c>
      <c r="D22" s="41" t="s">
        <v>283</v>
      </c>
      <c r="E22" s="51"/>
      <c r="F22" s="58">
        <v>10</v>
      </c>
      <c r="G22" s="35" t="s">
        <v>111</v>
      </c>
      <c r="H22" s="35" t="s">
        <v>30</v>
      </c>
      <c r="I22" s="36">
        <v>4</v>
      </c>
      <c r="J22" s="37">
        <f t="shared" si="1"/>
        <v>1.3913043478260869</v>
      </c>
      <c r="K22" s="57">
        <v>57.6</v>
      </c>
      <c r="L22" s="39">
        <f t="shared" si="2"/>
        <v>30.944444444444446</v>
      </c>
      <c r="M22" s="38">
        <v>6.5</v>
      </c>
      <c r="N22" s="39">
        <f t="shared" si="3"/>
        <v>26</v>
      </c>
      <c r="O22" s="38">
        <f t="shared" si="4"/>
        <v>56.944444444444443</v>
      </c>
      <c r="P22" s="38">
        <f t="shared" si="0"/>
        <v>58.335748792270529</v>
      </c>
      <c r="Q22" s="40" t="s">
        <v>287</v>
      </c>
    </row>
    <row r="23" spans="1:17" s="29" customFormat="1" ht="16.5" customHeight="1">
      <c r="A23" s="31">
        <v>10</v>
      </c>
      <c r="B23" s="32" t="s">
        <v>284</v>
      </c>
      <c r="C23" s="32" t="s">
        <v>163</v>
      </c>
      <c r="D23" s="41" t="s">
        <v>285</v>
      </c>
      <c r="E23" s="51"/>
      <c r="F23" s="35">
        <v>10</v>
      </c>
      <c r="G23" s="35" t="s">
        <v>111</v>
      </c>
      <c r="H23" s="35" t="s">
        <v>30</v>
      </c>
      <c r="I23" s="36">
        <v>3</v>
      </c>
      <c r="J23" s="37">
        <f t="shared" si="1"/>
        <v>1.0434782608695652</v>
      </c>
      <c r="K23" s="57">
        <v>54.7</v>
      </c>
      <c r="L23" s="39">
        <f t="shared" si="2"/>
        <v>32.585009140767824</v>
      </c>
      <c r="M23" s="38">
        <v>6</v>
      </c>
      <c r="N23" s="39">
        <f t="shared" si="3"/>
        <v>24</v>
      </c>
      <c r="O23" s="38">
        <f t="shared" si="4"/>
        <v>56.585009140767824</v>
      </c>
      <c r="P23" s="38">
        <f t="shared" si="0"/>
        <v>57.628487401637386</v>
      </c>
      <c r="Q23" s="40" t="s">
        <v>287</v>
      </c>
    </row>
    <row r="24" spans="1:17" s="29" customFormat="1" ht="16.5" customHeight="1">
      <c r="A24" s="31">
        <v>11</v>
      </c>
      <c r="B24" s="32" t="s">
        <v>286</v>
      </c>
      <c r="C24" s="32" t="s">
        <v>158</v>
      </c>
      <c r="D24" s="41" t="s">
        <v>80</v>
      </c>
      <c r="E24" s="51"/>
      <c r="F24" s="35">
        <v>10</v>
      </c>
      <c r="G24" s="35" t="s">
        <v>111</v>
      </c>
      <c r="H24" s="35" t="s">
        <v>30</v>
      </c>
      <c r="I24" s="36">
        <v>5</v>
      </c>
      <c r="J24" s="37">
        <f t="shared" si="1"/>
        <v>1.7391304347826086</v>
      </c>
      <c r="K24" s="57">
        <v>52.8</v>
      </c>
      <c r="L24" s="39">
        <f t="shared" si="2"/>
        <v>33.757575757575758</v>
      </c>
      <c r="M24" s="38">
        <v>6.5</v>
      </c>
      <c r="N24" s="39">
        <f t="shared" si="3"/>
        <v>26</v>
      </c>
      <c r="O24" s="38">
        <f t="shared" si="4"/>
        <v>59.757575757575758</v>
      </c>
      <c r="P24" s="38">
        <f t="shared" si="0"/>
        <v>61.496706192358367</v>
      </c>
      <c r="Q24" s="40" t="s">
        <v>287</v>
      </c>
    </row>
    <row r="25" spans="1:17" s="29" customFormat="1" ht="16.5" customHeight="1">
      <c r="A25" s="31">
        <v>12</v>
      </c>
      <c r="B25" s="32" t="s">
        <v>247</v>
      </c>
      <c r="C25" s="32" t="s">
        <v>143</v>
      </c>
      <c r="D25" s="41" t="s">
        <v>276</v>
      </c>
      <c r="E25" s="51"/>
      <c r="F25" s="35">
        <v>11</v>
      </c>
      <c r="G25" s="35" t="s">
        <v>111</v>
      </c>
      <c r="H25" s="35" t="s">
        <v>30</v>
      </c>
      <c r="I25" s="36">
        <v>1.5</v>
      </c>
      <c r="J25" s="37">
        <f t="shared" si="1"/>
        <v>0.52173913043478259</v>
      </c>
      <c r="K25" s="57">
        <v>57.3</v>
      </c>
      <c r="L25" s="39">
        <f t="shared" si="2"/>
        <v>31.106457242582898</v>
      </c>
      <c r="M25" s="38">
        <v>4.5</v>
      </c>
      <c r="N25" s="39">
        <f t="shared" si="3"/>
        <v>18</v>
      </c>
      <c r="O25" s="38">
        <f t="shared" si="4"/>
        <v>49.106457242582898</v>
      </c>
      <c r="P25" s="38">
        <f t="shared" si="0"/>
        <v>49.62819637301768</v>
      </c>
      <c r="Q25" s="40" t="s">
        <v>288</v>
      </c>
    </row>
    <row r="26" spans="1:17" s="11" customFormat="1">
      <c r="A26" s="15"/>
      <c r="B26" s="15" t="s">
        <v>31</v>
      </c>
      <c r="C26" s="15"/>
      <c r="D26" s="15"/>
      <c r="E26" s="15"/>
      <c r="F26" s="15"/>
      <c r="G26" s="15"/>
      <c r="H26" s="15" t="s">
        <v>47</v>
      </c>
      <c r="I26" s="15"/>
      <c r="J26" s="15"/>
      <c r="K26" s="15"/>
    </row>
    <row r="27" spans="1:17" s="11" customFormat="1">
      <c r="A27" s="15"/>
      <c r="B27" s="16" t="s">
        <v>33</v>
      </c>
      <c r="C27" s="15"/>
      <c r="D27" s="15"/>
      <c r="E27" s="15"/>
      <c r="F27" s="15"/>
      <c r="G27" s="15"/>
      <c r="H27" s="15"/>
      <c r="I27" s="15"/>
      <c r="J27" s="15"/>
      <c r="K27" s="15"/>
    </row>
    <row r="28" spans="1:17" s="11" customFormat="1">
      <c r="A28" s="15"/>
      <c r="B28" s="15" t="s">
        <v>34</v>
      </c>
      <c r="C28" s="15"/>
      <c r="D28" s="15"/>
      <c r="E28" s="15"/>
      <c r="F28" s="15"/>
      <c r="G28" s="15"/>
      <c r="H28" s="15"/>
      <c r="I28" s="15"/>
      <c r="J28" s="15"/>
      <c r="K28" s="15"/>
    </row>
    <row r="29" spans="1:17" s="11" customFormat="1">
      <c r="A29" s="15"/>
      <c r="B29" s="16" t="s">
        <v>35</v>
      </c>
      <c r="C29" s="15"/>
      <c r="D29" s="15"/>
      <c r="E29" s="15"/>
      <c r="G29" s="15"/>
      <c r="H29" s="15"/>
      <c r="I29" s="15"/>
      <c r="J29" s="15"/>
      <c r="K29" s="15"/>
    </row>
    <row r="30" spans="1:17" s="11" customFormat="1">
      <c r="A30" s="15"/>
      <c r="B30" s="16" t="s">
        <v>36</v>
      </c>
      <c r="C30" s="15"/>
      <c r="D30" s="15"/>
      <c r="E30" s="15"/>
      <c r="G30" s="15"/>
      <c r="H30" s="15"/>
      <c r="I30" s="15"/>
      <c r="J30" s="15"/>
      <c r="K30" s="15"/>
    </row>
    <row r="31" spans="1:17" s="11" customFormat="1">
      <c r="A31" s="15"/>
      <c r="B31" s="16" t="s">
        <v>37</v>
      </c>
      <c r="C31" s="15"/>
      <c r="D31" s="15"/>
      <c r="E31" s="15"/>
      <c r="G31" s="15"/>
      <c r="H31" s="15"/>
      <c r="I31" s="15"/>
      <c r="J31" s="15"/>
      <c r="K31" s="15"/>
    </row>
    <row r="32" spans="1:17" s="11" customFormat="1">
      <c r="A32" s="15"/>
      <c r="B32" s="16"/>
      <c r="C32" s="15"/>
      <c r="D32" s="15"/>
      <c r="E32" s="15"/>
      <c r="G32" s="15"/>
      <c r="H32" s="15"/>
      <c r="I32" s="15"/>
      <c r="J32" s="15"/>
      <c r="K32" s="15"/>
    </row>
    <row r="33" spans="1:15" s="11" customFormat="1">
      <c r="C33" s="17"/>
      <c r="D33" s="17"/>
      <c r="E33" s="17"/>
      <c r="F33" s="18"/>
      <c r="G33" s="19" t="s">
        <v>289</v>
      </c>
      <c r="H33" s="19"/>
      <c r="I33" s="19"/>
      <c r="J33" s="69" t="s">
        <v>39</v>
      </c>
      <c r="K33" s="69"/>
      <c r="L33" s="69"/>
    </row>
    <row r="34" spans="1:15" s="11" customFormat="1">
      <c r="D34" s="20"/>
      <c r="E34" s="20"/>
      <c r="F34" s="21"/>
      <c r="G34" s="22" t="s">
        <v>290</v>
      </c>
      <c r="H34" s="22"/>
      <c r="I34" s="22"/>
      <c r="J34" s="69" t="s">
        <v>39</v>
      </c>
      <c r="K34" s="69"/>
      <c r="L34" s="69"/>
    </row>
    <row r="35" spans="1:15" s="11" customFormat="1">
      <c r="A35" s="17"/>
      <c r="B35" s="17"/>
      <c r="D35" s="20"/>
      <c r="E35" s="20"/>
      <c r="F35" s="21"/>
      <c r="G35" s="22" t="s">
        <v>292</v>
      </c>
      <c r="H35" s="22"/>
      <c r="I35" s="22"/>
      <c r="J35" s="69" t="s">
        <v>39</v>
      </c>
      <c r="K35" s="69"/>
      <c r="L35" s="69"/>
    </row>
    <row r="36" spans="1:15" s="11" customFormat="1">
      <c r="A36" s="17"/>
      <c r="B36" s="17"/>
      <c r="D36" s="20"/>
      <c r="E36" s="20"/>
      <c r="F36" s="18"/>
      <c r="G36" s="19"/>
      <c r="H36" s="19"/>
      <c r="I36" s="19"/>
      <c r="J36" s="69" t="s">
        <v>39</v>
      </c>
      <c r="K36" s="69"/>
      <c r="L36" s="69"/>
    </row>
    <row r="37" spans="1:15" s="11" customFormat="1" ht="18.75">
      <c r="A37" s="23" t="s">
        <v>41</v>
      </c>
      <c r="M37" s="11" t="s">
        <v>42</v>
      </c>
    </row>
    <row r="38" spans="1:15" s="11" customFormat="1" ht="15">
      <c r="A38" s="24" t="s">
        <v>43</v>
      </c>
      <c r="H38" s="25"/>
      <c r="M38" s="25" t="s">
        <v>44</v>
      </c>
      <c r="O38" s="24"/>
    </row>
    <row r="39" spans="1:15" s="11" customFormat="1" ht="15"/>
  </sheetData>
  <mergeCells count="26">
    <mergeCell ref="J36:L36"/>
    <mergeCell ref="A1:Q1"/>
    <mergeCell ref="A2:Q2"/>
    <mergeCell ref="A3:Q3"/>
    <mergeCell ref="G5:N5"/>
    <mergeCell ref="G6:N6"/>
    <mergeCell ref="C8:D8"/>
    <mergeCell ref="A12:A13"/>
    <mergeCell ref="G12:G13"/>
    <mergeCell ref="C12:C13"/>
    <mergeCell ref="F8:J8"/>
    <mergeCell ref="H12:H13"/>
    <mergeCell ref="I12:I13"/>
    <mergeCell ref="B12:B13"/>
    <mergeCell ref="D12:D13"/>
    <mergeCell ref="E12:E13"/>
    <mergeCell ref="J33:L33"/>
    <mergeCell ref="J34:L34"/>
    <mergeCell ref="J35:L35"/>
    <mergeCell ref="K12:L12"/>
    <mergeCell ref="J12:J13"/>
    <mergeCell ref="Q12:Q13"/>
    <mergeCell ref="M12:N12"/>
    <mergeCell ref="O12:O13"/>
    <mergeCell ref="P12:P13"/>
    <mergeCell ref="F12:F1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6"/>
  <sheetViews>
    <sheetView topLeftCell="A10" zoomScale="75" workbookViewId="0">
      <selection activeCell="N50" sqref="N50"/>
    </sheetView>
  </sheetViews>
  <sheetFormatPr defaultRowHeight="15"/>
  <cols>
    <col min="1" max="1" width="5.28515625" customWidth="1"/>
    <col min="2" max="2" width="15.42578125" customWidth="1"/>
    <col min="3" max="3" width="11.7109375" customWidth="1"/>
    <col min="4" max="4" width="15" customWidth="1"/>
    <col min="5" max="5" width="16.7109375" customWidth="1"/>
    <col min="7" max="7" width="21.42578125" customWidth="1"/>
    <col min="8" max="8" width="24.28515625" customWidth="1"/>
    <col min="9" max="9" width="17.28515625" customWidth="1"/>
    <col min="10" max="10" width="18.28515625" customWidth="1"/>
    <col min="11" max="11" width="13.28515625" customWidth="1"/>
    <col min="12" max="12" width="12.140625" customWidth="1"/>
    <col min="13" max="14" width="13.42578125" customWidth="1"/>
    <col min="15" max="15" width="16.140625" customWidth="1"/>
    <col min="16" max="16" width="14.7109375" customWidth="1"/>
    <col min="17" max="17" width="13.85546875" customWidth="1"/>
  </cols>
  <sheetData>
    <row r="1" spans="1:17" ht="18.75">
      <c r="A1" s="72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18.7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8.7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18.75">
      <c r="A4" s="1"/>
      <c r="B4" s="1"/>
      <c r="C4" s="1"/>
      <c r="D4" s="1"/>
      <c r="E4" s="1"/>
      <c r="F4" s="1"/>
      <c r="G4" s="1"/>
      <c r="H4" s="1"/>
      <c r="I4" s="1"/>
      <c r="J4" s="1"/>
      <c r="K4" s="23"/>
      <c r="L4" s="23"/>
      <c r="M4" s="23"/>
      <c r="N4" s="11"/>
      <c r="O4" s="11"/>
      <c r="P4" s="11"/>
      <c r="Q4" s="11"/>
    </row>
    <row r="5" spans="1:17" ht="15.75">
      <c r="A5" s="2" t="s">
        <v>3</v>
      </c>
      <c r="B5" s="2"/>
      <c r="C5" s="2"/>
      <c r="D5" s="3"/>
      <c r="E5" s="3"/>
      <c r="F5" s="3"/>
      <c r="G5" s="73" t="s">
        <v>111</v>
      </c>
      <c r="H5" s="73"/>
      <c r="I5" s="73"/>
      <c r="J5" s="73"/>
      <c r="K5" s="73"/>
      <c r="L5" s="73"/>
      <c r="M5" s="73"/>
      <c r="N5" s="73"/>
      <c r="O5" s="11"/>
      <c r="P5" s="11"/>
      <c r="Q5" s="11"/>
    </row>
    <row r="6" spans="1:17" ht="15.75">
      <c r="A6" s="2" t="s">
        <v>4</v>
      </c>
      <c r="B6" s="4"/>
      <c r="C6" s="5"/>
      <c r="D6" s="5"/>
      <c r="E6" s="5"/>
      <c r="F6" s="5"/>
      <c r="G6" s="74" t="s">
        <v>51</v>
      </c>
      <c r="H6" s="74"/>
      <c r="I6" s="74"/>
      <c r="J6" s="74"/>
      <c r="K6" s="74"/>
      <c r="L6" s="74"/>
      <c r="M6" s="74"/>
      <c r="N6" s="74"/>
      <c r="O6" s="11"/>
      <c r="P6" s="11"/>
      <c r="Q6" s="11"/>
    </row>
    <row r="7" spans="1:17" ht="15.75">
      <c r="A7" s="2" t="s">
        <v>6</v>
      </c>
      <c r="B7" s="4"/>
      <c r="C7" s="4"/>
      <c r="D7" s="5"/>
      <c r="E7" s="5"/>
      <c r="F7" s="6"/>
      <c r="G7" s="7"/>
      <c r="H7" s="7">
        <v>23</v>
      </c>
      <c r="I7" s="7"/>
      <c r="J7" s="7"/>
      <c r="K7" s="26"/>
      <c r="L7" s="26"/>
      <c r="M7" s="26"/>
      <c r="N7" s="26"/>
      <c r="O7" s="11"/>
      <c r="P7" s="11"/>
      <c r="Q7" s="11"/>
    </row>
    <row r="8" spans="1:17" ht="15.75">
      <c r="A8" s="2" t="s">
        <v>7</v>
      </c>
      <c r="B8" s="8"/>
      <c r="C8" s="75" t="s">
        <v>55</v>
      </c>
      <c r="D8" s="75"/>
      <c r="E8" s="9"/>
      <c r="F8" s="78" t="s">
        <v>8</v>
      </c>
      <c r="G8" s="78"/>
      <c r="H8" s="78"/>
      <c r="I8" s="78"/>
      <c r="J8" s="78"/>
      <c r="K8" s="26" t="s">
        <v>9</v>
      </c>
      <c r="L8" s="26"/>
      <c r="M8" s="26"/>
      <c r="N8" s="26"/>
      <c r="O8" s="11"/>
      <c r="P8" s="11"/>
      <c r="Q8" s="11"/>
    </row>
    <row r="9" spans="1:17" ht="15.75">
      <c r="A9" s="2" t="s">
        <v>10</v>
      </c>
      <c r="B9" s="4"/>
      <c r="C9" s="4"/>
      <c r="D9" s="4"/>
      <c r="E9" s="4"/>
      <c r="F9" s="5"/>
      <c r="G9" s="5"/>
      <c r="H9" s="5"/>
      <c r="I9" s="5"/>
      <c r="J9" s="6">
        <v>100</v>
      </c>
      <c r="K9" s="26"/>
      <c r="L9" s="26"/>
      <c r="M9" s="26"/>
      <c r="N9" s="26"/>
      <c r="O9" s="11"/>
      <c r="P9" s="11"/>
      <c r="Q9" s="11"/>
    </row>
    <row r="10" spans="1:17" ht="15.75">
      <c r="A10" s="10"/>
      <c r="B10" s="4"/>
      <c r="C10" s="4"/>
      <c r="D10" s="4"/>
      <c r="E10" s="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5.75">
      <c r="A11" s="12"/>
      <c r="B11" s="12"/>
      <c r="C11" s="12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36" customHeight="1">
      <c r="A12" s="76" t="s">
        <v>11</v>
      </c>
      <c r="B12" s="67" t="s">
        <v>12</v>
      </c>
      <c r="C12" s="67" t="s">
        <v>13</v>
      </c>
      <c r="D12" s="67" t="s">
        <v>14</v>
      </c>
      <c r="E12" s="70" t="s">
        <v>15</v>
      </c>
      <c r="F12" s="67" t="s">
        <v>16</v>
      </c>
      <c r="G12" s="67" t="s">
        <v>17</v>
      </c>
      <c r="H12" s="67" t="s">
        <v>18</v>
      </c>
      <c r="I12" s="70" t="s">
        <v>19</v>
      </c>
      <c r="J12" s="70" t="s">
        <v>20</v>
      </c>
      <c r="K12" s="63" t="s">
        <v>21</v>
      </c>
      <c r="L12" s="64"/>
      <c r="M12" s="63" t="s">
        <v>22</v>
      </c>
      <c r="N12" s="64"/>
      <c r="O12" s="65" t="s">
        <v>23</v>
      </c>
      <c r="P12" s="65" t="s">
        <v>24</v>
      </c>
      <c r="Q12" s="61" t="s">
        <v>25</v>
      </c>
    </row>
    <row r="13" spans="1:17" ht="38.25" customHeight="1">
      <c r="A13" s="77"/>
      <c r="B13" s="68"/>
      <c r="C13" s="79"/>
      <c r="D13" s="79"/>
      <c r="E13" s="80"/>
      <c r="F13" s="79"/>
      <c r="G13" s="79"/>
      <c r="H13" s="79"/>
      <c r="I13" s="80"/>
      <c r="J13" s="80"/>
      <c r="K13" s="34" t="s">
        <v>26</v>
      </c>
      <c r="L13" s="34" t="s">
        <v>27</v>
      </c>
      <c r="M13" s="34" t="s">
        <v>28</v>
      </c>
      <c r="N13" s="54" t="e">
        <f>40*M13/10</f>
        <v>#VALUE!</v>
      </c>
      <c r="O13" s="82"/>
      <c r="P13" s="82"/>
      <c r="Q13" s="81"/>
    </row>
    <row r="14" spans="1:17" ht="15.75">
      <c r="A14" s="35">
        <v>1</v>
      </c>
      <c r="B14" s="41" t="s">
        <v>57</v>
      </c>
      <c r="C14" s="41" t="s">
        <v>58</v>
      </c>
      <c r="D14" s="41" t="s">
        <v>59</v>
      </c>
      <c r="E14" s="55"/>
      <c r="F14" s="35">
        <v>5</v>
      </c>
      <c r="G14" s="35" t="s">
        <v>56</v>
      </c>
      <c r="H14" s="36" t="s">
        <v>30</v>
      </c>
      <c r="I14" s="36">
        <v>4</v>
      </c>
      <c r="J14" s="37">
        <f>20*I14/30</f>
        <v>2.6666666666666665</v>
      </c>
      <c r="K14" s="38">
        <v>45</v>
      </c>
      <c r="L14" s="39">
        <f>40*25.57/K14</f>
        <v>22.728888888888889</v>
      </c>
      <c r="M14" s="38">
        <v>3.5</v>
      </c>
      <c r="N14" s="39">
        <f>40*M14/10</f>
        <v>14</v>
      </c>
      <c r="O14" s="38">
        <f>L14+N14</f>
        <v>36.728888888888889</v>
      </c>
      <c r="P14" s="38">
        <f>J14+O14</f>
        <v>39.395555555555553</v>
      </c>
      <c r="Q14" s="40" t="s">
        <v>288</v>
      </c>
    </row>
    <row r="15" spans="1:17" ht="15.75">
      <c r="A15" s="35">
        <v>2</v>
      </c>
      <c r="B15" s="41" t="s">
        <v>60</v>
      </c>
      <c r="C15" s="41" t="s">
        <v>61</v>
      </c>
      <c r="D15" s="41" t="s">
        <v>61</v>
      </c>
      <c r="E15" s="55"/>
      <c r="F15" s="35">
        <v>5</v>
      </c>
      <c r="G15" s="35" t="s">
        <v>56</v>
      </c>
      <c r="H15" s="36" t="s">
        <v>30</v>
      </c>
      <c r="I15" s="36">
        <v>18</v>
      </c>
      <c r="J15" s="37">
        <f>20*I15/30</f>
        <v>12</v>
      </c>
      <c r="K15" s="38">
        <v>39.4</v>
      </c>
      <c r="L15" s="39">
        <f>40*25.57/K15</f>
        <v>25.959390862944161</v>
      </c>
      <c r="M15" s="38">
        <v>3</v>
      </c>
      <c r="N15" s="39">
        <f>40*M15/10</f>
        <v>12</v>
      </c>
      <c r="O15" s="38">
        <f>L15+N15</f>
        <v>37.959390862944161</v>
      </c>
      <c r="P15" s="38">
        <f>J15+O15</f>
        <v>49.959390862944161</v>
      </c>
      <c r="Q15" s="40" t="s">
        <v>288</v>
      </c>
    </row>
    <row r="16" spans="1:17" ht="15.75">
      <c r="A16" s="35">
        <v>3</v>
      </c>
      <c r="B16" s="41" t="s">
        <v>63</v>
      </c>
      <c r="C16" s="41" t="s">
        <v>64</v>
      </c>
      <c r="D16" s="41" t="s">
        <v>65</v>
      </c>
      <c r="E16" s="55"/>
      <c r="F16" s="35">
        <v>5</v>
      </c>
      <c r="G16" s="35" t="s">
        <v>56</v>
      </c>
      <c r="H16" s="36" t="s">
        <v>30</v>
      </c>
      <c r="I16" s="36">
        <v>12</v>
      </c>
      <c r="J16" s="37">
        <f t="shared" ref="J16:J36" si="0">20*I16/30</f>
        <v>8</v>
      </c>
      <c r="K16" s="38">
        <v>32.450000000000003</v>
      </c>
      <c r="L16" s="39">
        <f t="shared" ref="L16:L36" si="1">40*25.57/K16</f>
        <v>31.519260400616329</v>
      </c>
      <c r="M16" s="38">
        <v>4</v>
      </c>
      <c r="N16" s="39">
        <f t="shared" ref="N16:N36" si="2">40*M16/10</f>
        <v>16</v>
      </c>
      <c r="O16" s="38">
        <f t="shared" ref="O16:O36" si="3">L16+N16</f>
        <v>47.519260400616332</v>
      </c>
      <c r="P16" s="38">
        <f t="shared" ref="P16:P36" si="4">J16+O16</f>
        <v>55.519260400616332</v>
      </c>
      <c r="Q16" s="40" t="s">
        <v>287</v>
      </c>
    </row>
    <row r="17" spans="1:17" ht="15.75">
      <c r="A17" s="35">
        <v>4</v>
      </c>
      <c r="B17" s="41" t="s">
        <v>66</v>
      </c>
      <c r="C17" s="41" t="s">
        <v>67</v>
      </c>
      <c r="D17" s="41" t="s">
        <v>68</v>
      </c>
      <c r="E17" s="55"/>
      <c r="F17" s="35">
        <v>5</v>
      </c>
      <c r="G17" s="35" t="s">
        <v>56</v>
      </c>
      <c r="H17" s="36" t="s">
        <v>30</v>
      </c>
      <c r="I17" s="36">
        <v>5</v>
      </c>
      <c r="J17" s="37">
        <f t="shared" si="0"/>
        <v>3.3333333333333335</v>
      </c>
      <c r="K17" s="38">
        <v>28.5</v>
      </c>
      <c r="L17" s="39">
        <f t="shared" si="1"/>
        <v>35.887719298245614</v>
      </c>
      <c r="M17" s="38">
        <v>5.5</v>
      </c>
      <c r="N17" s="39">
        <f t="shared" si="2"/>
        <v>22</v>
      </c>
      <c r="O17" s="38">
        <f t="shared" si="3"/>
        <v>57.887719298245614</v>
      </c>
      <c r="P17" s="38">
        <f t="shared" si="4"/>
        <v>61.221052631578949</v>
      </c>
      <c r="Q17" s="40" t="s">
        <v>287</v>
      </c>
    </row>
    <row r="18" spans="1:17" ht="15.75">
      <c r="A18" s="35">
        <v>5</v>
      </c>
      <c r="B18" s="41" t="s">
        <v>69</v>
      </c>
      <c r="C18" s="41" t="s">
        <v>70</v>
      </c>
      <c r="D18" s="41" t="s">
        <v>71</v>
      </c>
      <c r="E18" s="55"/>
      <c r="F18" s="35">
        <v>5</v>
      </c>
      <c r="G18" s="35" t="s">
        <v>56</v>
      </c>
      <c r="H18" s="36" t="s">
        <v>30</v>
      </c>
      <c r="I18" s="36">
        <v>3</v>
      </c>
      <c r="J18" s="37">
        <f t="shared" si="0"/>
        <v>2</v>
      </c>
      <c r="K18" s="38">
        <v>55.2</v>
      </c>
      <c r="L18" s="39">
        <f t="shared" si="1"/>
        <v>18.528985507246375</v>
      </c>
      <c r="M18" s="38">
        <v>6.5</v>
      </c>
      <c r="N18" s="39">
        <f t="shared" si="2"/>
        <v>26</v>
      </c>
      <c r="O18" s="38">
        <f t="shared" si="3"/>
        <v>44.528985507246375</v>
      </c>
      <c r="P18" s="38">
        <f t="shared" si="4"/>
        <v>46.528985507246375</v>
      </c>
      <c r="Q18" s="40" t="s">
        <v>288</v>
      </c>
    </row>
    <row r="19" spans="1:17" ht="15.75">
      <c r="A19" s="35">
        <v>6</v>
      </c>
      <c r="B19" s="41" t="s">
        <v>72</v>
      </c>
      <c r="C19" s="41" t="s">
        <v>73</v>
      </c>
      <c r="D19" s="41" t="s">
        <v>74</v>
      </c>
      <c r="E19" s="55"/>
      <c r="F19" s="35">
        <v>5</v>
      </c>
      <c r="G19" s="35" t="s">
        <v>56</v>
      </c>
      <c r="H19" s="36" t="s">
        <v>30</v>
      </c>
      <c r="I19" s="36">
        <v>24</v>
      </c>
      <c r="J19" s="37">
        <f t="shared" si="0"/>
        <v>16</v>
      </c>
      <c r="K19" s="38">
        <v>30</v>
      </c>
      <c r="L19" s="39">
        <f t="shared" si="1"/>
        <v>34.093333333333334</v>
      </c>
      <c r="M19" s="38">
        <v>4.5</v>
      </c>
      <c r="N19" s="39">
        <f t="shared" si="2"/>
        <v>18</v>
      </c>
      <c r="O19" s="38">
        <f t="shared" si="3"/>
        <v>52.093333333333334</v>
      </c>
      <c r="P19" s="38">
        <f t="shared" si="4"/>
        <v>68.093333333333334</v>
      </c>
      <c r="Q19" s="40" t="s">
        <v>287</v>
      </c>
    </row>
    <row r="20" spans="1:17" ht="15.75">
      <c r="A20" s="35">
        <v>7</v>
      </c>
      <c r="B20" s="41" t="s">
        <v>75</v>
      </c>
      <c r="C20" s="41" t="s">
        <v>67</v>
      </c>
      <c r="D20" s="41" t="s">
        <v>76</v>
      </c>
      <c r="E20" s="55"/>
      <c r="F20" s="35">
        <v>5</v>
      </c>
      <c r="G20" s="35" t="s">
        <v>56</v>
      </c>
      <c r="H20" s="36" t="s">
        <v>30</v>
      </c>
      <c r="I20" s="36">
        <v>19</v>
      </c>
      <c r="J20" s="37">
        <f t="shared" si="0"/>
        <v>12.666666666666666</v>
      </c>
      <c r="K20" s="38">
        <v>36.6</v>
      </c>
      <c r="L20" s="39">
        <f t="shared" si="1"/>
        <v>27.945355191256827</v>
      </c>
      <c r="M20" s="38">
        <v>2.5</v>
      </c>
      <c r="N20" s="39">
        <f t="shared" si="2"/>
        <v>10</v>
      </c>
      <c r="O20" s="38">
        <f t="shared" si="3"/>
        <v>37.945355191256823</v>
      </c>
      <c r="P20" s="38">
        <f t="shared" si="4"/>
        <v>50.612021857923487</v>
      </c>
      <c r="Q20" s="40" t="s">
        <v>287</v>
      </c>
    </row>
    <row r="21" spans="1:17" ht="15.75">
      <c r="A21" s="35">
        <v>8</v>
      </c>
      <c r="B21" s="41" t="s">
        <v>77</v>
      </c>
      <c r="C21" s="41" t="s">
        <v>78</v>
      </c>
      <c r="D21" s="41" t="s">
        <v>79</v>
      </c>
      <c r="E21" s="55"/>
      <c r="F21" s="35">
        <v>5</v>
      </c>
      <c r="G21" s="35" t="s">
        <v>56</v>
      </c>
      <c r="H21" s="36" t="s">
        <v>30</v>
      </c>
      <c r="I21" s="36">
        <v>3</v>
      </c>
      <c r="J21" s="37">
        <f t="shared" si="0"/>
        <v>2</v>
      </c>
      <c r="K21" s="38">
        <v>44.6</v>
      </c>
      <c r="L21" s="39">
        <f t="shared" si="1"/>
        <v>22.932735426008968</v>
      </c>
      <c r="M21" s="38">
        <v>3</v>
      </c>
      <c r="N21" s="39">
        <f t="shared" si="2"/>
        <v>12</v>
      </c>
      <c r="O21" s="38">
        <f t="shared" si="3"/>
        <v>34.932735426008968</v>
      </c>
      <c r="P21" s="38">
        <f t="shared" si="4"/>
        <v>36.932735426008968</v>
      </c>
      <c r="Q21" s="40" t="s">
        <v>288</v>
      </c>
    </row>
    <row r="22" spans="1:17" ht="15.75">
      <c r="A22" s="35">
        <v>9</v>
      </c>
      <c r="B22" s="41" t="s">
        <v>80</v>
      </c>
      <c r="C22" s="41" t="s">
        <v>81</v>
      </c>
      <c r="D22" s="41"/>
      <c r="E22" s="55"/>
      <c r="F22" s="35">
        <v>5</v>
      </c>
      <c r="G22" s="35" t="s">
        <v>56</v>
      </c>
      <c r="H22" s="36" t="s">
        <v>30</v>
      </c>
      <c r="I22" s="36">
        <v>17</v>
      </c>
      <c r="J22" s="37">
        <f t="shared" si="0"/>
        <v>11.333333333333334</v>
      </c>
      <c r="K22" s="38">
        <v>51.1</v>
      </c>
      <c r="L22" s="39">
        <f t="shared" si="1"/>
        <v>20.015655577299412</v>
      </c>
      <c r="M22" s="38">
        <v>1</v>
      </c>
      <c r="N22" s="39">
        <f t="shared" si="2"/>
        <v>4</v>
      </c>
      <c r="O22" s="38">
        <f t="shared" si="3"/>
        <v>24.015655577299412</v>
      </c>
      <c r="P22" s="38">
        <f t="shared" si="4"/>
        <v>35.348988910632748</v>
      </c>
      <c r="Q22" s="40" t="s">
        <v>288</v>
      </c>
    </row>
    <row r="23" spans="1:17" ht="15.75">
      <c r="A23" s="35">
        <v>10</v>
      </c>
      <c r="B23" s="41" t="s">
        <v>82</v>
      </c>
      <c r="C23" s="41" t="s">
        <v>83</v>
      </c>
      <c r="D23" s="41" t="s">
        <v>84</v>
      </c>
      <c r="E23" s="55"/>
      <c r="F23" s="35">
        <v>5</v>
      </c>
      <c r="G23" s="35" t="s">
        <v>56</v>
      </c>
      <c r="H23" s="36" t="s">
        <v>30</v>
      </c>
      <c r="I23" s="36">
        <v>23</v>
      </c>
      <c r="J23" s="37">
        <f t="shared" si="0"/>
        <v>15.333333333333334</v>
      </c>
      <c r="K23" s="38">
        <v>29.8</v>
      </c>
      <c r="L23" s="39">
        <f t="shared" si="1"/>
        <v>34.322147651006709</v>
      </c>
      <c r="M23" s="38">
        <v>5.5</v>
      </c>
      <c r="N23" s="39">
        <f t="shared" si="2"/>
        <v>22</v>
      </c>
      <c r="O23" s="38">
        <f t="shared" si="3"/>
        <v>56.322147651006709</v>
      </c>
      <c r="P23" s="38">
        <f t="shared" si="4"/>
        <v>71.655480984340045</v>
      </c>
      <c r="Q23" s="40" t="s">
        <v>52</v>
      </c>
    </row>
    <row r="24" spans="1:17" ht="15.75">
      <c r="A24" s="35">
        <v>11</v>
      </c>
      <c r="B24" s="41" t="s">
        <v>85</v>
      </c>
      <c r="C24" s="41" t="s">
        <v>86</v>
      </c>
      <c r="D24" s="41" t="s">
        <v>68</v>
      </c>
      <c r="E24" s="55"/>
      <c r="F24" s="35">
        <v>5</v>
      </c>
      <c r="G24" s="35" t="s">
        <v>56</v>
      </c>
      <c r="H24" s="36" t="s">
        <v>30</v>
      </c>
      <c r="I24" s="36">
        <v>23</v>
      </c>
      <c r="J24" s="37">
        <f t="shared" si="0"/>
        <v>15.333333333333334</v>
      </c>
      <c r="K24" s="38">
        <v>40.200000000000003</v>
      </c>
      <c r="L24" s="39">
        <f t="shared" si="1"/>
        <v>25.442786069651739</v>
      </c>
      <c r="M24" s="38">
        <v>5</v>
      </c>
      <c r="N24" s="39">
        <f t="shared" si="2"/>
        <v>20</v>
      </c>
      <c r="O24" s="38">
        <f t="shared" si="3"/>
        <v>45.442786069651739</v>
      </c>
      <c r="P24" s="38">
        <f t="shared" si="4"/>
        <v>60.776119402985074</v>
      </c>
      <c r="Q24" s="40" t="s">
        <v>287</v>
      </c>
    </row>
    <row r="25" spans="1:17" ht="15.75">
      <c r="A25" s="35">
        <v>12</v>
      </c>
      <c r="B25" s="41" t="s">
        <v>87</v>
      </c>
      <c r="C25" s="41" t="s">
        <v>86</v>
      </c>
      <c r="D25" s="41"/>
      <c r="E25" s="55"/>
      <c r="F25" s="35">
        <v>5</v>
      </c>
      <c r="G25" s="35" t="s">
        <v>56</v>
      </c>
      <c r="H25" s="36" t="s">
        <v>30</v>
      </c>
      <c r="I25" s="36">
        <v>13</v>
      </c>
      <c r="J25" s="37">
        <f t="shared" si="0"/>
        <v>8.6666666666666661</v>
      </c>
      <c r="K25" s="38">
        <v>33</v>
      </c>
      <c r="L25" s="39">
        <f t="shared" si="1"/>
        <v>30.993939393939392</v>
      </c>
      <c r="M25" s="38">
        <v>2</v>
      </c>
      <c r="N25" s="39">
        <f t="shared" si="2"/>
        <v>8</v>
      </c>
      <c r="O25" s="38">
        <f t="shared" si="3"/>
        <v>38.993939393939392</v>
      </c>
      <c r="P25" s="38">
        <f t="shared" si="4"/>
        <v>47.660606060606057</v>
      </c>
      <c r="Q25" s="40" t="s">
        <v>288</v>
      </c>
    </row>
    <row r="26" spans="1:17" ht="15.75">
      <c r="A26" s="35">
        <v>13</v>
      </c>
      <c r="B26" s="41" t="s">
        <v>75</v>
      </c>
      <c r="C26" s="41" t="s">
        <v>88</v>
      </c>
      <c r="D26" s="41" t="s">
        <v>68</v>
      </c>
      <c r="E26" s="55"/>
      <c r="F26" s="35">
        <v>5</v>
      </c>
      <c r="G26" s="35" t="s">
        <v>56</v>
      </c>
      <c r="H26" s="36" t="s">
        <v>30</v>
      </c>
      <c r="I26" s="36">
        <v>12</v>
      </c>
      <c r="J26" s="37">
        <f t="shared" si="0"/>
        <v>8</v>
      </c>
      <c r="K26" s="38">
        <v>40</v>
      </c>
      <c r="L26" s="39">
        <f t="shared" si="1"/>
        <v>25.57</v>
      </c>
      <c r="M26" s="38">
        <v>2.5</v>
      </c>
      <c r="N26" s="39">
        <f t="shared" si="2"/>
        <v>10</v>
      </c>
      <c r="O26" s="38">
        <f t="shared" si="3"/>
        <v>35.57</v>
      </c>
      <c r="P26" s="38">
        <f t="shared" si="4"/>
        <v>43.57</v>
      </c>
      <c r="Q26" s="40" t="s">
        <v>288</v>
      </c>
    </row>
    <row r="27" spans="1:17" ht="15.75">
      <c r="A27" s="35">
        <v>14</v>
      </c>
      <c r="B27" s="41" t="s">
        <v>89</v>
      </c>
      <c r="C27" s="41" t="s">
        <v>90</v>
      </c>
      <c r="D27" s="41" t="s">
        <v>74</v>
      </c>
      <c r="E27" s="55"/>
      <c r="F27" s="35">
        <v>6</v>
      </c>
      <c r="G27" s="35" t="s">
        <v>56</v>
      </c>
      <c r="H27" s="36" t="s">
        <v>30</v>
      </c>
      <c r="I27" s="36">
        <v>2</v>
      </c>
      <c r="J27" s="37">
        <f t="shared" si="0"/>
        <v>1.3333333333333333</v>
      </c>
      <c r="K27" s="38">
        <v>37.200000000000003</v>
      </c>
      <c r="L27" s="39">
        <f t="shared" si="1"/>
        <v>27.494623655913976</v>
      </c>
      <c r="M27" s="38">
        <v>4.2</v>
      </c>
      <c r="N27" s="39">
        <f t="shared" si="2"/>
        <v>16.8</v>
      </c>
      <c r="O27" s="38">
        <f t="shared" si="3"/>
        <v>44.294623655913981</v>
      </c>
      <c r="P27" s="38">
        <f t="shared" si="4"/>
        <v>45.627956989247316</v>
      </c>
      <c r="Q27" s="40" t="s">
        <v>288</v>
      </c>
    </row>
    <row r="28" spans="1:17" ht="15.75">
      <c r="A28" s="35">
        <v>15</v>
      </c>
      <c r="B28" s="41" t="s">
        <v>91</v>
      </c>
      <c r="C28" s="41" t="s">
        <v>92</v>
      </c>
      <c r="D28" s="41" t="s">
        <v>59</v>
      </c>
      <c r="E28" s="55"/>
      <c r="F28" s="35">
        <v>6</v>
      </c>
      <c r="G28" s="35" t="s">
        <v>56</v>
      </c>
      <c r="H28" s="36" t="s">
        <v>30</v>
      </c>
      <c r="I28" s="36">
        <v>3</v>
      </c>
      <c r="J28" s="37">
        <f t="shared" si="0"/>
        <v>2</v>
      </c>
      <c r="K28" s="38">
        <v>36.1</v>
      </c>
      <c r="L28" s="39">
        <f t="shared" si="1"/>
        <v>28.332409972299168</v>
      </c>
      <c r="M28" s="38" t="s">
        <v>110</v>
      </c>
      <c r="N28" s="39" t="e">
        <f t="shared" si="2"/>
        <v>#VALUE!</v>
      </c>
      <c r="O28" s="38" t="e">
        <f t="shared" si="3"/>
        <v>#VALUE!</v>
      </c>
      <c r="P28" s="38" t="e">
        <f t="shared" si="4"/>
        <v>#VALUE!</v>
      </c>
      <c r="Q28" s="40" t="s">
        <v>288</v>
      </c>
    </row>
    <row r="29" spans="1:17" ht="15.75">
      <c r="A29" s="35">
        <v>16</v>
      </c>
      <c r="B29" s="41" t="s">
        <v>93</v>
      </c>
      <c r="C29" s="41" t="s">
        <v>92</v>
      </c>
      <c r="D29" s="41" t="s">
        <v>94</v>
      </c>
      <c r="E29" s="55"/>
      <c r="F29" s="56">
        <v>6</v>
      </c>
      <c r="G29" s="35" t="s">
        <v>56</v>
      </c>
      <c r="H29" s="36" t="s">
        <v>30</v>
      </c>
      <c r="I29" s="36">
        <v>8</v>
      </c>
      <c r="J29" s="37">
        <f t="shared" si="0"/>
        <v>5.333333333333333</v>
      </c>
      <c r="K29" s="38">
        <v>55.7</v>
      </c>
      <c r="L29" s="39">
        <f t="shared" si="1"/>
        <v>18.362657091561939</v>
      </c>
      <c r="M29" s="38">
        <v>1.5</v>
      </c>
      <c r="N29" s="39">
        <f t="shared" si="2"/>
        <v>6</v>
      </c>
      <c r="O29" s="38">
        <f t="shared" si="3"/>
        <v>24.362657091561939</v>
      </c>
      <c r="P29" s="38">
        <f t="shared" si="4"/>
        <v>29.695990424895271</v>
      </c>
      <c r="Q29" s="40" t="s">
        <v>288</v>
      </c>
    </row>
    <row r="30" spans="1:17" ht="15.75">
      <c r="A30" s="35">
        <v>17</v>
      </c>
      <c r="B30" s="41" t="s">
        <v>94</v>
      </c>
      <c r="C30" s="41" t="s">
        <v>95</v>
      </c>
      <c r="D30" s="41" t="s">
        <v>74</v>
      </c>
      <c r="E30" s="55"/>
      <c r="F30" s="35">
        <v>6</v>
      </c>
      <c r="G30" s="35" t="s">
        <v>56</v>
      </c>
      <c r="H30" s="36" t="s">
        <v>30</v>
      </c>
      <c r="I30" s="36">
        <v>4</v>
      </c>
      <c r="J30" s="37">
        <f t="shared" si="0"/>
        <v>2.6666666666666665</v>
      </c>
      <c r="K30" s="38">
        <v>48.7</v>
      </c>
      <c r="L30" s="39">
        <f t="shared" si="1"/>
        <v>21.002053388090346</v>
      </c>
      <c r="M30" s="38">
        <v>2.5</v>
      </c>
      <c r="N30" s="39">
        <f t="shared" si="2"/>
        <v>10</v>
      </c>
      <c r="O30" s="38">
        <f t="shared" si="3"/>
        <v>31.002053388090346</v>
      </c>
      <c r="P30" s="38">
        <f t="shared" si="4"/>
        <v>33.66872005475701</v>
      </c>
      <c r="Q30" s="40" t="s">
        <v>288</v>
      </c>
    </row>
    <row r="31" spans="1:17" ht="15.75">
      <c r="A31" s="35">
        <v>18</v>
      </c>
      <c r="B31" s="41" t="s">
        <v>96</v>
      </c>
      <c r="C31" s="41" t="s">
        <v>97</v>
      </c>
      <c r="D31" s="41" t="s">
        <v>98</v>
      </c>
      <c r="E31" s="55"/>
      <c r="F31" s="35">
        <v>6</v>
      </c>
      <c r="G31" s="35" t="s">
        <v>56</v>
      </c>
      <c r="H31" s="36" t="s">
        <v>30</v>
      </c>
      <c r="I31" s="36">
        <v>8</v>
      </c>
      <c r="J31" s="37">
        <f t="shared" si="0"/>
        <v>5.333333333333333</v>
      </c>
      <c r="K31" s="38">
        <v>38.9</v>
      </c>
      <c r="L31" s="39">
        <f t="shared" si="1"/>
        <v>26.29305912596401</v>
      </c>
      <c r="M31" s="38">
        <v>3.5</v>
      </c>
      <c r="N31" s="39">
        <f t="shared" si="2"/>
        <v>14</v>
      </c>
      <c r="O31" s="38">
        <f t="shared" si="3"/>
        <v>40.293059125964007</v>
      </c>
      <c r="P31" s="38">
        <f t="shared" si="4"/>
        <v>45.626392459297342</v>
      </c>
      <c r="Q31" s="40" t="s">
        <v>288</v>
      </c>
    </row>
    <row r="32" spans="1:17" ht="15.75">
      <c r="A32" s="35">
        <v>19</v>
      </c>
      <c r="B32" s="41" t="s">
        <v>99</v>
      </c>
      <c r="C32" s="41" t="s">
        <v>100</v>
      </c>
      <c r="D32" s="41" t="s">
        <v>101</v>
      </c>
      <c r="E32" s="55"/>
      <c r="F32" s="35">
        <v>6</v>
      </c>
      <c r="G32" s="35" t="s">
        <v>56</v>
      </c>
      <c r="H32" s="36" t="s">
        <v>30</v>
      </c>
      <c r="I32" s="36">
        <v>2</v>
      </c>
      <c r="J32" s="37">
        <f t="shared" si="0"/>
        <v>1.3333333333333333</v>
      </c>
      <c r="K32" s="38">
        <v>45.8</v>
      </c>
      <c r="L32" s="39">
        <f t="shared" si="1"/>
        <v>22.331877729257641</v>
      </c>
      <c r="M32" s="38">
        <v>4</v>
      </c>
      <c r="N32" s="39">
        <f t="shared" si="2"/>
        <v>16</v>
      </c>
      <c r="O32" s="38">
        <f t="shared" si="3"/>
        <v>38.331877729257641</v>
      </c>
      <c r="P32" s="38">
        <f t="shared" si="4"/>
        <v>39.665211062590977</v>
      </c>
      <c r="Q32" s="40" t="s">
        <v>288</v>
      </c>
    </row>
    <row r="33" spans="1:17" ht="15.75">
      <c r="A33" s="35">
        <v>20</v>
      </c>
      <c r="B33" s="41" t="s">
        <v>102</v>
      </c>
      <c r="C33" s="41" t="s">
        <v>103</v>
      </c>
      <c r="D33" s="41" t="s">
        <v>104</v>
      </c>
      <c r="E33" s="55"/>
      <c r="F33" s="35">
        <v>6</v>
      </c>
      <c r="G33" s="35" t="s">
        <v>56</v>
      </c>
      <c r="H33" s="36" t="s">
        <v>30</v>
      </c>
      <c r="I33" s="36">
        <v>9</v>
      </c>
      <c r="J33" s="37">
        <f t="shared" si="0"/>
        <v>6</v>
      </c>
      <c r="K33" s="38">
        <v>34.5</v>
      </c>
      <c r="L33" s="39">
        <f t="shared" si="1"/>
        <v>29.646376811594202</v>
      </c>
      <c r="M33" s="38">
        <v>3</v>
      </c>
      <c r="N33" s="39">
        <f t="shared" si="2"/>
        <v>12</v>
      </c>
      <c r="O33" s="38">
        <f t="shared" si="3"/>
        <v>41.646376811594202</v>
      </c>
      <c r="P33" s="38">
        <f t="shared" si="4"/>
        <v>47.646376811594202</v>
      </c>
      <c r="Q33" s="40" t="s">
        <v>288</v>
      </c>
    </row>
    <row r="34" spans="1:17" ht="15.75">
      <c r="A34" s="35">
        <v>21</v>
      </c>
      <c r="B34" s="41" t="s">
        <v>105</v>
      </c>
      <c r="C34" s="41" t="s">
        <v>106</v>
      </c>
      <c r="D34" s="41" t="s">
        <v>94</v>
      </c>
      <c r="E34" s="55"/>
      <c r="F34" s="35">
        <v>6</v>
      </c>
      <c r="G34" s="35" t="s">
        <v>56</v>
      </c>
      <c r="H34" s="36" t="s">
        <v>30</v>
      </c>
      <c r="I34" s="36">
        <v>9</v>
      </c>
      <c r="J34" s="37">
        <f t="shared" si="0"/>
        <v>6</v>
      </c>
      <c r="K34" s="38">
        <v>33.200000000000003</v>
      </c>
      <c r="L34" s="39">
        <f t="shared" si="1"/>
        <v>30.807228915662648</v>
      </c>
      <c r="M34" s="38">
        <v>5.5</v>
      </c>
      <c r="N34" s="39">
        <f t="shared" si="2"/>
        <v>22</v>
      </c>
      <c r="O34" s="38">
        <f t="shared" si="3"/>
        <v>52.807228915662648</v>
      </c>
      <c r="P34" s="38">
        <f t="shared" si="4"/>
        <v>58.807228915662648</v>
      </c>
      <c r="Q34" s="40" t="s">
        <v>287</v>
      </c>
    </row>
    <row r="35" spans="1:17" ht="15.75">
      <c r="A35" s="35">
        <v>22</v>
      </c>
      <c r="B35" s="41" t="s">
        <v>107</v>
      </c>
      <c r="C35" s="41" t="s">
        <v>108</v>
      </c>
      <c r="D35" s="41" t="s">
        <v>68</v>
      </c>
      <c r="E35" s="55"/>
      <c r="F35" s="35">
        <v>6</v>
      </c>
      <c r="G35" s="35" t="s">
        <v>56</v>
      </c>
      <c r="H35" s="36" t="s">
        <v>30</v>
      </c>
      <c r="I35" s="36">
        <v>2</v>
      </c>
      <c r="J35" s="37">
        <f t="shared" si="0"/>
        <v>1.3333333333333333</v>
      </c>
      <c r="K35" s="38">
        <v>47.6</v>
      </c>
      <c r="L35" s="39">
        <f t="shared" si="1"/>
        <v>21.487394957983192</v>
      </c>
      <c r="M35" s="38">
        <v>5</v>
      </c>
      <c r="N35" s="39">
        <f t="shared" si="2"/>
        <v>20</v>
      </c>
      <c r="O35" s="38">
        <f t="shared" si="3"/>
        <v>41.487394957983192</v>
      </c>
      <c r="P35" s="38">
        <f t="shared" si="4"/>
        <v>42.820728291316527</v>
      </c>
      <c r="Q35" s="40" t="s">
        <v>288</v>
      </c>
    </row>
    <row r="36" spans="1:17" ht="15.75">
      <c r="A36" s="35">
        <v>23</v>
      </c>
      <c r="B36" s="41" t="s">
        <v>109</v>
      </c>
      <c r="C36" s="41" t="s">
        <v>97</v>
      </c>
      <c r="D36" s="41" t="s">
        <v>54</v>
      </c>
      <c r="E36" s="55"/>
      <c r="F36" s="35">
        <v>6</v>
      </c>
      <c r="G36" s="35" t="s">
        <v>56</v>
      </c>
      <c r="H36" s="36" t="s">
        <v>30</v>
      </c>
      <c r="I36" s="36">
        <v>8</v>
      </c>
      <c r="J36" s="37">
        <f t="shared" si="0"/>
        <v>5.333333333333333</v>
      </c>
      <c r="K36" s="38">
        <v>39.799999999999997</v>
      </c>
      <c r="L36" s="39">
        <f t="shared" si="1"/>
        <v>25.69849246231156</v>
      </c>
      <c r="M36" s="38">
        <v>2.5</v>
      </c>
      <c r="N36" s="39">
        <f t="shared" si="2"/>
        <v>10</v>
      </c>
      <c r="O36" s="38">
        <f t="shared" si="3"/>
        <v>35.698492462311563</v>
      </c>
      <c r="P36" s="38">
        <f t="shared" si="4"/>
        <v>41.031825795644899</v>
      </c>
      <c r="Q36" s="40" t="s">
        <v>288</v>
      </c>
    </row>
    <row r="37" spans="1:17" ht="15.75">
      <c r="A37" s="31"/>
      <c r="B37" s="15" t="s">
        <v>31</v>
      </c>
      <c r="C37" s="15"/>
      <c r="D37" s="15"/>
      <c r="E37" s="15"/>
      <c r="F37" s="15"/>
      <c r="G37" s="15"/>
      <c r="H37" s="15"/>
      <c r="I37" s="15"/>
      <c r="J37" s="15"/>
      <c r="K37" s="15"/>
      <c r="L37" s="11"/>
      <c r="M37" s="11"/>
      <c r="N37" s="11"/>
      <c r="O37" s="11"/>
      <c r="P37" s="11"/>
      <c r="Q37" s="11"/>
    </row>
    <row r="38" spans="1:17" ht="15.75">
      <c r="A38" s="31"/>
      <c r="B38" s="16" t="s">
        <v>33</v>
      </c>
      <c r="C38" s="15"/>
      <c r="D38" s="15"/>
      <c r="E38" s="15"/>
      <c r="F38" s="15"/>
      <c r="G38" s="15"/>
      <c r="H38" s="15"/>
      <c r="I38" s="15"/>
      <c r="J38" s="15"/>
      <c r="K38" s="15"/>
      <c r="L38" s="11"/>
      <c r="M38" s="11"/>
      <c r="N38" s="11"/>
      <c r="O38" s="11"/>
      <c r="P38" s="11"/>
      <c r="Q38" s="11"/>
    </row>
    <row r="39" spans="1:17" ht="15.75">
      <c r="A39" s="31"/>
      <c r="B39" s="15" t="s">
        <v>34</v>
      </c>
      <c r="C39" s="15"/>
      <c r="D39" s="15"/>
      <c r="E39" s="15"/>
      <c r="F39" s="15"/>
      <c r="G39" s="15"/>
      <c r="H39" s="15"/>
      <c r="I39" s="15"/>
      <c r="J39" s="15"/>
      <c r="K39" s="15"/>
      <c r="L39" s="11"/>
      <c r="M39" s="11"/>
      <c r="N39" s="11"/>
      <c r="O39" s="11"/>
      <c r="P39" s="11"/>
      <c r="Q39" s="11"/>
    </row>
    <row r="40" spans="1:17" ht="15.75">
      <c r="A40" s="31"/>
      <c r="B40" s="16" t="s">
        <v>35</v>
      </c>
      <c r="C40" s="15"/>
      <c r="D40" s="15"/>
      <c r="E40" s="15"/>
      <c r="F40" s="11"/>
      <c r="G40" s="15"/>
      <c r="H40" s="15"/>
      <c r="I40" s="15"/>
      <c r="J40" s="15"/>
      <c r="K40" s="15"/>
      <c r="L40" s="11"/>
      <c r="M40" s="11"/>
      <c r="N40" s="11"/>
      <c r="O40" s="11"/>
      <c r="P40" s="11"/>
      <c r="Q40" s="11"/>
    </row>
    <row r="41" spans="1:17" ht="15.75">
      <c r="A41" s="31"/>
      <c r="B41" s="16" t="s">
        <v>36</v>
      </c>
      <c r="C41" s="15"/>
      <c r="D41" s="15"/>
      <c r="E41" s="15"/>
      <c r="F41" s="11"/>
      <c r="G41" s="15"/>
      <c r="H41" s="15"/>
      <c r="I41" s="15"/>
      <c r="J41" s="15"/>
      <c r="K41" s="15"/>
      <c r="L41" s="11"/>
      <c r="M41" s="11"/>
      <c r="N41" s="11"/>
      <c r="O41" s="11"/>
      <c r="P41" s="11"/>
      <c r="Q41" s="11"/>
    </row>
    <row r="42" spans="1:17" ht="15.75">
      <c r="A42" s="31"/>
      <c r="B42" s="16" t="s">
        <v>37</v>
      </c>
      <c r="C42" s="15"/>
      <c r="D42" s="15"/>
      <c r="E42" s="15"/>
      <c r="F42" s="11"/>
      <c r="G42" s="15"/>
      <c r="H42" s="15"/>
      <c r="I42" s="15"/>
      <c r="J42" s="15"/>
      <c r="K42" s="15"/>
      <c r="L42" s="11"/>
      <c r="M42" s="11"/>
      <c r="N42" s="11"/>
      <c r="O42" s="11"/>
      <c r="P42" s="11"/>
      <c r="Q42" s="11"/>
    </row>
    <row r="43" spans="1:17" ht="15.75">
      <c r="A43" s="31"/>
      <c r="B43" s="16"/>
      <c r="C43" s="15"/>
      <c r="D43" s="15"/>
      <c r="E43" s="15"/>
      <c r="F43" s="11"/>
      <c r="G43" s="15"/>
      <c r="H43" s="15"/>
      <c r="I43" s="15"/>
      <c r="J43" s="15"/>
      <c r="K43" s="15"/>
      <c r="L43" s="11"/>
      <c r="M43" s="11"/>
      <c r="N43" s="11"/>
      <c r="O43" s="11"/>
      <c r="P43" s="11"/>
      <c r="Q43" s="11"/>
    </row>
    <row r="44" spans="1:17" ht="15.75">
      <c r="A44" s="31"/>
      <c r="B44" s="17"/>
      <c r="C44" s="17"/>
      <c r="D44" s="17"/>
      <c r="E44" s="17"/>
      <c r="F44" s="18"/>
      <c r="G44" s="19"/>
      <c r="H44" s="19"/>
      <c r="I44" s="19"/>
      <c r="J44" s="69" t="s">
        <v>39</v>
      </c>
      <c r="K44" s="69"/>
      <c r="L44" s="69"/>
      <c r="M44" s="11"/>
      <c r="N44" s="11"/>
      <c r="O44" s="11"/>
      <c r="P44" s="11"/>
      <c r="Q44" s="11"/>
    </row>
    <row r="45" spans="1:17" ht="15.75">
      <c r="A45" s="31"/>
      <c r="B45" s="17" t="s">
        <v>38</v>
      </c>
      <c r="C45" s="17"/>
      <c r="D45" s="20"/>
      <c r="E45" s="20"/>
      <c r="F45" s="21"/>
      <c r="G45" s="22" t="s">
        <v>289</v>
      </c>
      <c r="H45" s="22"/>
      <c r="I45" s="22"/>
      <c r="J45" s="69" t="s">
        <v>39</v>
      </c>
      <c r="K45" s="69"/>
      <c r="L45" s="69"/>
      <c r="M45" s="11"/>
      <c r="N45" s="11"/>
      <c r="O45" s="11"/>
      <c r="P45" s="11"/>
      <c r="Q45" s="11"/>
    </row>
    <row r="46" spans="1:17" ht="15.75">
      <c r="A46" s="31"/>
      <c r="B46" s="17" t="s">
        <v>40</v>
      </c>
      <c r="C46" s="17"/>
      <c r="D46" s="20"/>
      <c r="E46" s="20"/>
      <c r="F46" s="21"/>
      <c r="G46" s="22" t="s">
        <v>290</v>
      </c>
      <c r="H46" s="22"/>
      <c r="I46" s="22"/>
      <c r="J46" s="69" t="s">
        <v>39</v>
      </c>
      <c r="K46" s="69"/>
      <c r="L46" s="69"/>
      <c r="M46" s="11"/>
      <c r="N46" s="11"/>
      <c r="O46" s="11"/>
      <c r="P46" s="11"/>
      <c r="Q46" s="11"/>
    </row>
    <row r="47" spans="1:17" ht="15.75">
      <c r="A47" s="31"/>
      <c r="B47" s="17"/>
      <c r="C47" s="11"/>
      <c r="D47" s="20"/>
      <c r="E47" s="20"/>
      <c r="F47" s="18"/>
      <c r="G47" s="19" t="s">
        <v>291</v>
      </c>
      <c r="H47" s="19"/>
      <c r="I47" s="19"/>
      <c r="J47" s="69" t="s">
        <v>39</v>
      </c>
      <c r="K47" s="69"/>
      <c r="L47" s="69"/>
      <c r="M47" s="11"/>
      <c r="N47" s="11"/>
      <c r="O47" s="11"/>
      <c r="P47" s="11"/>
      <c r="Q47" s="11"/>
    </row>
    <row r="48" spans="1:17" ht="15.75">
      <c r="A48" s="3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 t="s">
        <v>42</v>
      </c>
      <c r="N48" s="11"/>
      <c r="O48" s="11"/>
      <c r="P48" s="11"/>
      <c r="Q48" s="11"/>
    </row>
    <row r="49" spans="1:17" ht="15.75">
      <c r="A49" s="31"/>
      <c r="B49" s="11"/>
      <c r="C49" s="11"/>
      <c r="D49" s="11"/>
      <c r="E49" s="11"/>
      <c r="F49" s="11"/>
      <c r="G49" s="11"/>
      <c r="H49" s="25"/>
      <c r="I49" s="11"/>
      <c r="J49" s="11"/>
      <c r="K49" s="11"/>
      <c r="L49" s="11"/>
      <c r="M49" s="25"/>
      <c r="N49" s="11"/>
      <c r="O49" s="24"/>
      <c r="P49" s="11"/>
      <c r="Q49" s="11"/>
    </row>
    <row r="50" spans="1:17" ht="15.75">
      <c r="A50" s="3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ht="15.75">
      <c r="A51" s="31"/>
    </row>
    <row r="52" spans="1:17" ht="15.75">
      <c r="A52" s="31"/>
    </row>
    <row r="53" spans="1:17" ht="15.75">
      <c r="A53" s="31"/>
    </row>
    <row r="54" spans="1:17" ht="15.75">
      <c r="A54" s="31"/>
    </row>
    <row r="55" spans="1:17" ht="15.75">
      <c r="A55" s="31"/>
    </row>
    <row r="56" spans="1:17" ht="15.75">
      <c r="A56" s="31"/>
    </row>
    <row r="57" spans="1:17" ht="15.75">
      <c r="A57" s="31"/>
    </row>
    <row r="58" spans="1:17" ht="15.75">
      <c r="A58" s="31"/>
    </row>
    <row r="59" spans="1:17" ht="15.75">
      <c r="A59" s="31"/>
    </row>
    <row r="60" spans="1:17" ht="15.75">
      <c r="A60" s="31"/>
    </row>
    <row r="61" spans="1:17" ht="15.75">
      <c r="A61" s="31"/>
    </row>
    <row r="62" spans="1:17" ht="15.75">
      <c r="A62" s="31"/>
    </row>
    <row r="63" spans="1:17" ht="15.75">
      <c r="A63" s="31"/>
    </row>
    <row r="64" spans="1:17" ht="15.75">
      <c r="A64" s="31"/>
    </row>
    <row r="65" spans="1:1" ht="15.75">
      <c r="A65" s="31"/>
    </row>
    <row r="66" spans="1:1" ht="15.75">
      <c r="A66" s="31"/>
    </row>
    <row r="67" spans="1:1" ht="15.75">
      <c r="A67" s="31"/>
    </row>
    <row r="68" spans="1:1" ht="15.75">
      <c r="A68" s="31"/>
    </row>
    <row r="69" spans="1:1" ht="15.75">
      <c r="A69" s="31"/>
    </row>
    <row r="70" spans="1:1" ht="15.75">
      <c r="A70" s="31"/>
    </row>
    <row r="71" spans="1:1" ht="15.75">
      <c r="A71" s="31"/>
    </row>
    <row r="72" spans="1:1" ht="15.75">
      <c r="A72" s="31"/>
    </row>
    <row r="73" spans="1:1" ht="15.75">
      <c r="A73" s="31"/>
    </row>
    <row r="74" spans="1:1" ht="15.75">
      <c r="A74" s="31"/>
    </row>
    <row r="75" spans="1:1" ht="15.75">
      <c r="A75" s="31"/>
    </row>
    <row r="76" spans="1:1" ht="15.75">
      <c r="A76" s="31"/>
    </row>
    <row r="77" spans="1:1" ht="15.75">
      <c r="A77" s="31"/>
    </row>
    <row r="78" spans="1:1" ht="15.75">
      <c r="A78" s="31"/>
    </row>
    <row r="79" spans="1:1" ht="15.75">
      <c r="A79" s="31"/>
    </row>
    <row r="80" spans="1:1" ht="15.75">
      <c r="A80" s="31"/>
    </row>
    <row r="81" spans="1:1" ht="15.75">
      <c r="A81" s="31"/>
    </row>
    <row r="82" spans="1:1" ht="15.75">
      <c r="A82" s="31"/>
    </row>
    <row r="83" spans="1:1" ht="15.75">
      <c r="A83" s="15"/>
    </row>
    <row r="84" spans="1:1" ht="15.75">
      <c r="A84" s="15"/>
    </row>
    <row r="85" spans="1:1" ht="15.75">
      <c r="A85" s="15"/>
    </row>
    <row r="86" spans="1:1" ht="15.75">
      <c r="A86" s="15"/>
    </row>
    <row r="87" spans="1:1" ht="15.75">
      <c r="A87" s="15"/>
    </row>
    <row r="88" spans="1:1" ht="15.75">
      <c r="A88" s="15"/>
    </row>
    <row r="89" spans="1:1" ht="15.75">
      <c r="A89" s="15"/>
    </row>
    <row r="90" spans="1:1" ht="15.75">
      <c r="A90" s="17" t="s">
        <v>38</v>
      </c>
    </row>
    <row r="91" spans="1:1" ht="15.75">
      <c r="A91" s="17" t="s">
        <v>40</v>
      </c>
    </row>
    <row r="92" spans="1:1" ht="15.75">
      <c r="A92" s="17"/>
    </row>
    <row r="93" spans="1:1" ht="15.75">
      <c r="A93" s="17"/>
    </row>
    <row r="94" spans="1:1" ht="18.75">
      <c r="A94" s="23" t="s">
        <v>41</v>
      </c>
    </row>
    <row r="95" spans="1:1">
      <c r="A95" s="24" t="s">
        <v>43</v>
      </c>
    </row>
    <row r="96" spans="1:1">
      <c r="A96" s="11"/>
    </row>
  </sheetData>
  <mergeCells count="26">
    <mergeCell ref="J47:L47"/>
    <mergeCell ref="A1:Q1"/>
    <mergeCell ref="A2:Q2"/>
    <mergeCell ref="A3:Q3"/>
    <mergeCell ref="G5:N5"/>
    <mergeCell ref="G6:N6"/>
    <mergeCell ref="C8:D8"/>
    <mergeCell ref="A12:A13"/>
    <mergeCell ref="G12:G13"/>
    <mergeCell ref="C12:C13"/>
    <mergeCell ref="F8:J8"/>
    <mergeCell ref="H12:H13"/>
    <mergeCell ref="I12:I13"/>
    <mergeCell ref="B12:B13"/>
    <mergeCell ref="D12:D13"/>
    <mergeCell ref="E12:E13"/>
    <mergeCell ref="J44:L44"/>
    <mergeCell ref="J45:L45"/>
    <mergeCell ref="J46:L46"/>
    <mergeCell ref="K12:L12"/>
    <mergeCell ref="J12:J13"/>
    <mergeCell ref="Q12:Q13"/>
    <mergeCell ref="M12:N12"/>
    <mergeCell ref="O12:O13"/>
    <mergeCell ref="P12:P13"/>
    <mergeCell ref="F12:F1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50"/>
  <sheetViews>
    <sheetView tabSelected="1" topLeftCell="A19" zoomScale="75" zoomScaleNormal="75" workbookViewId="0">
      <selection activeCell="N45" sqref="N45"/>
    </sheetView>
  </sheetViews>
  <sheetFormatPr defaultRowHeight="15"/>
  <cols>
    <col min="1" max="1" width="3.7109375" customWidth="1"/>
    <col min="2" max="2" width="15.7109375" customWidth="1"/>
    <col min="3" max="3" width="12" customWidth="1"/>
    <col min="4" max="4" width="16.5703125" customWidth="1"/>
    <col min="5" max="5" width="11.5703125" customWidth="1"/>
    <col min="7" max="7" width="19.7109375" customWidth="1"/>
    <col min="8" max="8" width="23.42578125" customWidth="1"/>
    <col min="9" max="9" width="16.28515625" customWidth="1"/>
    <col min="10" max="10" width="17.7109375" customWidth="1"/>
    <col min="11" max="11" width="13.7109375" customWidth="1"/>
    <col min="12" max="12" width="15.42578125" customWidth="1"/>
    <col min="13" max="13" width="13.140625" customWidth="1"/>
    <col min="14" max="14" width="13.42578125" customWidth="1"/>
    <col min="15" max="15" width="16.7109375" customWidth="1"/>
    <col min="16" max="16" width="15.7109375" customWidth="1"/>
    <col min="17" max="17" width="17.42578125" customWidth="1"/>
  </cols>
  <sheetData>
    <row r="1" spans="1:17" ht="18.75">
      <c r="A1" s="72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18.7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8.7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18.75">
      <c r="A4" s="1"/>
      <c r="B4" s="1"/>
      <c r="C4" s="1"/>
      <c r="D4" s="1"/>
      <c r="E4" s="1"/>
      <c r="F4" s="1"/>
      <c r="G4" s="1"/>
      <c r="H4" s="1"/>
      <c r="I4" s="1"/>
      <c r="J4" s="1"/>
      <c r="K4" s="23"/>
      <c r="L4" s="23"/>
      <c r="M4" s="23"/>
      <c r="N4" s="11"/>
      <c r="O4" s="11"/>
      <c r="P4" s="11"/>
      <c r="Q4" s="11"/>
    </row>
    <row r="5" spans="1:17" ht="15.75">
      <c r="A5" s="2" t="s">
        <v>3</v>
      </c>
      <c r="B5" s="2"/>
      <c r="C5" s="2"/>
      <c r="D5" s="3"/>
      <c r="E5" s="3"/>
      <c r="F5" s="3"/>
      <c r="G5" s="73" t="s">
        <v>111</v>
      </c>
      <c r="H5" s="73"/>
      <c r="I5" s="73"/>
      <c r="J5" s="73"/>
      <c r="K5" s="73"/>
      <c r="L5" s="73"/>
      <c r="M5" s="73"/>
      <c r="N5" s="73"/>
      <c r="O5" s="11"/>
      <c r="P5" s="11"/>
      <c r="Q5" s="11"/>
    </row>
    <row r="6" spans="1:17" ht="15.75">
      <c r="A6" s="2" t="s">
        <v>4</v>
      </c>
      <c r="B6" s="4"/>
      <c r="C6" s="5"/>
      <c r="D6" s="5"/>
      <c r="E6" s="5"/>
      <c r="F6" s="5"/>
      <c r="G6" s="74" t="s">
        <v>48</v>
      </c>
      <c r="H6" s="74"/>
      <c r="I6" s="74"/>
      <c r="J6" s="74"/>
      <c r="K6" s="74"/>
      <c r="L6" s="74"/>
      <c r="M6" s="74"/>
      <c r="N6" s="74"/>
      <c r="O6" s="11"/>
      <c r="P6" s="11"/>
      <c r="Q6" s="11"/>
    </row>
    <row r="7" spans="1:17" ht="15.75">
      <c r="A7" s="2" t="s">
        <v>6</v>
      </c>
      <c r="B7" s="4"/>
      <c r="C7" s="4"/>
      <c r="D7" s="5"/>
      <c r="E7" s="5"/>
      <c r="F7" s="6"/>
      <c r="G7" s="7"/>
      <c r="H7" s="7">
        <v>23</v>
      </c>
      <c r="I7" s="7"/>
      <c r="J7" s="7"/>
      <c r="K7" s="26"/>
      <c r="L7" s="26"/>
      <c r="M7" s="26"/>
      <c r="N7" s="26"/>
      <c r="O7" s="11"/>
      <c r="P7" s="11"/>
      <c r="Q7" s="11"/>
    </row>
    <row r="8" spans="1:17" ht="15.75">
      <c r="A8" s="2" t="s">
        <v>7</v>
      </c>
      <c r="B8" s="8"/>
      <c r="C8" s="75" t="s">
        <v>55</v>
      </c>
      <c r="D8" s="75"/>
      <c r="E8" s="9"/>
      <c r="F8" s="78" t="s">
        <v>8</v>
      </c>
      <c r="G8" s="78"/>
      <c r="H8" s="78"/>
      <c r="I8" s="78"/>
      <c r="J8" s="78"/>
      <c r="K8" s="26" t="s">
        <v>9</v>
      </c>
      <c r="L8" s="26"/>
      <c r="M8" s="26"/>
      <c r="N8" s="26"/>
      <c r="O8" s="11"/>
      <c r="P8" s="11"/>
      <c r="Q8" s="11"/>
    </row>
    <row r="9" spans="1:17" ht="15.75">
      <c r="A9" s="2" t="s">
        <v>10</v>
      </c>
      <c r="B9" s="4"/>
      <c r="C9" s="4"/>
      <c r="D9" s="4"/>
      <c r="E9" s="4"/>
      <c r="F9" s="5"/>
      <c r="G9" s="5"/>
      <c r="H9" s="5"/>
      <c r="I9" s="5"/>
      <c r="J9" s="6">
        <v>100</v>
      </c>
      <c r="K9" s="26"/>
      <c r="L9" s="26"/>
      <c r="M9" s="26"/>
      <c r="N9" s="26"/>
      <c r="O9" s="11"/>
      <c r="P9" s="11"/>
      <c r="Q9" s="11"/>
    </row>
    <row r="10" spans="1:17" ht="14.25" customHeight="1">
      <c r="A10" s="10"/>
      <c r="B10" s="4"/>
      <c r="C10" s="4"/>
      <c r="D10" s="4"/>
      <c r="E10" s="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5.75" hidden="1">
      <c r="A11" s="12"/>
      <c r="B11" s="12"/>
      <c r="C11" s="12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44.25" customHeight="1">
      <c r="A12" s="76" t="s">
        <v>11</v>
      </c>
      <c r="B12" s="67" t="s">
        <v>12</v>
      </c>
      <c r="C12" s="67" t="s">
        <v>13</v>
      </c>
      <c r="D12" s="67" t="s">
        <v>14</v>
      </c>
      <c r="E12" s="70" t="s">
        <v>15</v>
      </c>
      <c r="F12" s="67" t="s">
        <v>16</v>
      </c>
      <c r="G12" s="67" t="s">
        <v>17</v>
      </c>
      <c r="H12" s="67" t="s">
        <v>18</v>
      </c>
      <c r="I12" s="70" t="s">
        <v>19</v>
      </c>
      <c r="J12" s="70" t="s">
        <v>20</v>
      </c>
      <c r="K12" s="63" t="s">
        <v>21</v>
      </c>
      <c r="L12" s="64"/>
      <c r="M12" s="63" t="s">
        <v>22</v>
      </c>
      <c r="N12" s="64"/>
      <c r="O12" s="65" t="s">
        <v>23</v>
      </c>
      <c r="P12" s="65" t="s">
        <v>24</v>
      </c>
      <c r="Q12" s="61" t="s">
        <v>25</v>
      </c>
    </row>
    <row r="13" spans="1:17" ht="31.5">
      <c r="A13" s="77"/>
      <c r="B13" s="68"/>
      <c r="C13" s="68"/>
      <c r="D13" s="68"/>
      <c r="E13" s="71"/>
      <c r="F13" s="68"/>
      <c r="G13" s="68"/>
      <c r="H13" s="68"/>
      <c r="I13" s="71"/>
      <c r="J13" s="71"/>
      <c r="K13" s="27" t="s">
        <v>26</v>
      </c>
      <c r="L13" s="27" t="s">
        <v>27</v>
      </c>
      <c r="M13" s="27" t="s">
        <v>28</v>
      </c>
      <c r="N13" s="27" t="s">
        <v>29</v>
      </c>
      <c r="O13" s="66"/>
      <c r="P13" s="66"/>
      <c r="Q13" s="62"/>
    </row>
    <row r="14" spans="1:17" ht="31.5">
      <c r="A14" s="35">
        <v>1</v>
      </c>
      <c r="B14" s="44" t="s">
        <v>112</v>
      </c>
      <c r="C14" s="44" t="s">
        <v>113</v>
      </c>
      <c r="D14" s="41" t="s">
        <v>114</v>
      </c>
      <c r="E14" s="55"/>
      <c r="F14" s="35">
        <v>5</v>
      </c>
      <c r="G14" s="35" t="s">
        <v>111</v>
      </c>
      <c r="H14" s="36" t="s">
        <v>30</v>
      </c>
      <c r="I14" s="36">
        <v>17</v>
      </c>
      <c r="J14" s="37">
        <f>20*I14/30</f>
        <v>11.333333333333334</v>
      </c>
      <c r="K14" s="38">
        <v>30.4</v>
      </c>
      <c r="L14" s="39">
        <f>40*20.77/K14</f>
        <v>27.328947368421051</v>
      </c>
      <c r="M14" s="38">
        <v>5.5</v>
      </c>
      <c r="N14" s="39">
        <f>40*M14/10</f>
        <v>22</v>
      </c>
      <c r="O14" s="38">
        <f>L14+N14</f>
        <v>49.328947368421055</v>
      </c>
      <c r="P14" s="38">
        <f>J14+O14</f>
        <v>60.662280701754391</v>
      </c>
      <c r="Q14" s="40" t="s">
        <v>52</v>
      </c>
    </row>
    <row r="15" spans="1:17" ht="31.5">
      <c r="A15" s="35">
        <v>2</v>
      </c>
      <c r="B15" s="41" t="s">
        <v>115</v>
      </c>
      <c r="C15" s="41" t="s">
        <v>116</v>
      </c>
      <c r="D15" s="41" t="s">
        <v>117</v>
      </c>
      <c r="E15" s="55"/>
      <c r="F15" s="35">
        <v>5</v>
      </c>
      <c r="G15" s="35" t="s">
        <v>56</v>
      </c>
      <c r="H15" s="36" t="s">
        <v>30</v>
      </c>
      <c r="I15" s="36">
        <v>14</v>
      </c>
      <c r="J15" s="37">
        <f>20*I15/30</f>
        <v>9.3333333333333339</v>
      </c>
      <c r="K15" s="38">
        <v>32.6</v>
      </c>
      <c r="L15" s="39">
        <f>40*20.77/K15</f>
        <v>25.484662576687114</v>
      </c>
      <c r="M15" s="38">
        <v>4</v>
      </c>
      <c r="N15" s="39">
        <f>40*M15/10</f>
        <v>16</v>
      </c>
      <c r="O15" s="38">
        <f>L15+N15</f>
        <v>41.484662576687114</v>
      </c>
      <c r="P15" s="38">
        <f>J15+O15</f>
        <v>50.81799591002045</v>
      </c>
      <c r="Q15" s="40" t="s">
        <v>287</v>
      </c>
    </row>
    <row r="16" spans="1:17" ht="31.5">
      <c r="A16" s="35">
        <v>3</v>
      </c>
      <c r="B16" s="41" t="s">
        <v>118</v>
      </c>
      <c r="C16" s="41" t="s">
        <v>116</v>
      </c>
      <c r="D16" s="41" t="s">
        <v>119</v>
      </c>
      <c r="E16" s="55"/>
      <c r="F16" s="35">
        <v>5</v>
      </c>
      <c r="G16" s="35" t="s">
        <v>56</v>
      </c>
      <c r="H16" s="36" t="s">
        <v>30</v>
      </c>
      <c r="I16" s="36">
        <v>23</v>
      </c>
      <c r="J16" s="37">
        <f t="shared" ref="J16:J36" si="0">20*I16/30</f>
        <v>15.333333333333334</v>
      </c>
      <c r="K16" s="38">
        <v>29.3</v>
      </c>
      <c r="L16" s="39">
        <f t="shared" ref="L16:L34" si="1">40*20.77/K16</f>
        <v>28.354948805460747</v>
      </c>
      <c r="M16" s="38">
        <v>3</v>
      </c>
      <c r="N16" s="39">
        <f t="shared" ref="N16:N36" si="2">40*M16/10</f>
        <v>12</v>
      </c>
      <c r="O16" s="38">
        <f t="shared" ref="O16:O35" si="3">L16+N16</f>
        <v>40.354948805460751</v>
      </c>
      <c r="P16" s="38">
        <f t="shared" ref="P16:P36" si="4">J16+O16</f>
        <v>55.688282138794087</v>
      </c>
      <c r="Q16" s="40" t="s">
        <v>287</v>
      </c>
    </row>
    <row r="17" spans="1:17" ht="31.5">
      <c r="A17" s="35">
        <v>4</v>
      </c>
      <c r="B17" s="41" t="s">
        <v>120</v>
      </c>
      <c r="C17" s="41" t="s">
        <v>121</v>
      </c>
      <c r="D17" s="41" t="s">
        <v>119</v>
      </c>
      <c r="E17" s="55"/>
      <c r="F17" s="35">
        <v>5</v>
      </c>
      <c r="G17" s="35" t="s">
        <v>56</v>
      </c>
      <c r="H17" s="36" t="s">
        <v>30</v>
      </c>
      <c r="I17" s="36">
        <v>18</v>
      </c>
      <c r="J17" s="37">
        <f t="shared" si="0"/>
        <v>12</v>
      </c>
      <c r="K17" s="38">
        <v>28.4</v>
      </c>
      <c r="L17" s="39">
        <f t="shared" si="1"/>
        <v>29.253521126760564</v>
      </c>
      <c r="M17" s="38">
        <v>5</v>
      </c>
      <c r="N17" s="39">
        <f t="shared" si="2"/>
        <v>20</v>
      </c>
      <c r="O17" s="38">
        <f t="shared" si="3"/>
        <v>49.25352112676056</v>
      </c>
      <c r="P17" s="38">
        <f t="shared" si="4"/>
        <v>61.25352112676056</v>
      </c>
      <c r="Q17" s="40" t="s">
        <v>287</v>
      </c>
    </row>
    <row r="18" spans="1:17" ht="31.5">
      <c r="A18" s="35">
        <v>5</v>
      </c>
      <c r="B18" s="41" t="s">
        <v>122</v>
      </c>
      <c r="C18" s="41" t="s">
        <v>123</v>
      </c>
      <c r="D18" s="41" t="s">
        <v>124</v>
      </c>
      <c r="E18" s="55"/>
      <c r="F18" s="35">
        <v>5</v>
      </c>
      <c r="G18" s="35" t="s">
        <v>56</v>
      </c>
      <c r="H18" s="36" t="s">
        <v>30</v>
      </c>
      <c r="I18" s="36">
        <v>10</v>
      </c>
      <c r="J18" s="37">
        <f t="shared" si="0"/>
        <v>6.666666666666667</v>
      </c>
      <c r="K18" s="38">
        <v>26.3</v>
      </c>
      <c r="L18" s="39">
        <f t="shared" si="1"/>
        <v>31.589353612167297</v>
      </c>
      <c r="M18" s="38">
        <v>5.5</v>
      </c>
      <c r="N18" s="39">
        <f t="shared" si="2"/>
        <v>22</v>
      </c>
      <c r="O18" s="38">
        <f t="shared" si="3"/>
        <v>53.589353612167301</v>
      </c>
      <c r="P18" s="38">
        <f t="shared" si="4"/>
        <v>60.256020278833965</v>
      </c>
      <c r="Q18" s="40" t="s">
        <v>287</v>
      </c>
    </row>
    <row r="19" spans="1:17" ht="31.5">
      <c r="A19" s="35">
        <v>6</v>
      </c>
      <c r="B19" s="41" t="s">
        <v>125</v>
      </c>
      <c r="C19" s="41" t="s">
        <v>126</v>
      </c>
      <c r="D19" s="41" t="s">
        <v>127</v>
      </c>
      <c r="E19" s="55"/>
      <c r="F19" s="35">
        <v>5</v>
      </c>
      <c r="G19" s="35" t="s">
        <v>56</v>
      </c>
      <c r="H19" s="36" t="s">
        <v>30</v>
      </c>
      <c r="I19" s="36">
        <v>4</v>
      </c>
      <c r="J19" s="37">
        <f t="shared" si="0"/>
        <v>2.6666666666666665</v>
      </c>
      <c r="K19" s="38">
        <v>40.5</v>
      </c>
      <c r="L19" s="39">
        <f t="shared" si="1"/>
        <v>20.51358024691358</v>
      </c>
      <c r="M19" s="38">
        <v>6.5</v>
      </c>
      <c r="N19" s="39">
        <f t="shared" si="2"/>
        <v>26</v>
      </c>
      <c r="O19" s="38">
        <f t="shared" si="3"/>
        <v>46.513580246913577</v>
      </c>
      <c r="P19" s="38">
        <f t="shared" si="4"/>
        <v>49.180246913580241</v>
      </c>
      <c r="Q19" s="40" t="s">
        <v>288</v>
      </c>
    </row>
    <row r="20" spans="1:17" ht="31.5">
      <c r="A20" s="35">
        <v>7</v>
      </c>
      <c r="B20" s="41" t="s">
        <v>128</v>
      </c>
      <c r="C20" s="41" t="s">
        <v>129</v>
      </c>
      <c r="D20" s="41" t="s">
        <v>130</v>
      </c>
      <c r="E20" s="55"/>
      <c r="F20" s="35">
        <v>5</v>
      </c>
      <c r="G20" s="35" t="s">
        <v>56</v>
      </c>
      <c r="H20" s="36" t="s">
        <v>30</v>
      </c>
      <c r="I20" s="36">
        <v>4</v>
      </c>
      <c r="J20" s="37">
        <f t="shared" si="0"/>
        <v>2.6666666666666665</v>
      </c>
      <c r="K20" s="38">
        <v>50.2</v>
      </c>
      <c r="L20" s="39">
        <f t="shared" si="1"/>
        <v>16.549800796812747</v>
      </c>
      <c r="M20" s="38">
        <v>7.5</v>
      </c>
      <c r="N20" s="39">
        <f t="shared" si="2"/>
        <v>30</v>
      </c>
      <c r="O20" s="38">
        <f t="shared" si="3"/>
        <v>46.549800796812747</v>
      </c>
      <c r="P20" s="38">
        <f t="shared" si="4"/>
        <v>49.216467463479411</v>
      </c>
      <c r="Q20" s="40" t="s">
        <v>288</v>
      </c>
    </row>
    <row r="21" spans="1:17" ht="31.5">
      <c r="A21" s="35">
        <v>8</v>
      </c>
      <c r="B21" s="41" t="s">
        <v>131</v>
      </c>
      <c r="C21" s="41" t="s">
        <v>132</v>
      </c>
      <c r="D21" s="41" t="s">
        <v>133</v>
      </c>
      <c r="E21" s="55"/>
      <c r="F21" s="35">
        <v>5</v>
      </c>
      <c r="G21" s="35" t="s">
        <v>56</v>
      </c>
      <c r="H21" s="36" t="s">
        <v>30</v>
      </c>
      <c r="I21" s="36">
        <v>19</v>
      </c>
      <c r="J21" s="37">
        <f t="shared" si="0"/>
        <v>12.666666666666666</v>
      </c>
      <c r="K21" s="38">
        <v>55.4</v>
      </c>
      <c r="L21" s="39">
        <f t="shared" si="1"/>
        <v>14.996389891696751</v>
      </c>
      <c r="M21" s="38">
        <v>3.3</v>
      </c>
      <c r="N21" s="39">
        <f t="shared" si="2"/>
        <v>13.2</v>
      </c>
      <c r="O21" s="38">
        <f t="shared" si="3"/>
        <v>28.19638989169675</v>
      </c>
      <c r="P21" s="38">
        <f t="shared" si="4"/>
        <v>40.863056558363418</v>
      </c>
      <c r="Q21" s="40" t="s">
        <v>288</v>
      </c>
    </row>
    <row r="22" spans="1:17" ht="31.5">
      <c r="A22" s="35">
        <v>9</v>
      </c>
      <c r="B22" s="41" t="s">
        <v>134</v>
      </c>
      <c r="C22" s="41" t="s">
        <v>135</v>
      </c>
      <c r="D22" s="41" t="s">
        <v>136</v>
      </c>
      <c r="E22" s="55"/>
      <c r="F22" s="35">
        <v>5</v>
      </c>
      <c r="G22" s="35" t="s">
        <v>56</v>
      </c>
      <c r="H22" s="36" t="s">
        <v>30</v>
      </c>
      <c r="I22" s="36">
        <v>13</v>
      </c>
      <c r="J22" s="37">
        <f t="shared" si="0"/>
        <v>8.6666666666666661</v>
      </c>
      <c r="K22" s="38">
        <v>36.4</v>
      </c>
      <c r="L22" s="39">
        <f t="shared" si="1"/>
        <v>22.824175824175825</v>
      </c>
      <c r="M22" s="38">
        <v>7</v>
      </c>
      <c r="N22" s="39">
        <f t="shared" si="2"/>
        <v>28</v>
      </c>
      <c r="O22" s="38">
        <f t="shared" si="3"/>
        <v>50.824175824175825</v>
      </c>
      <c r="P22" s="38">
        <f t="shared" si="4"/>
        <v>59.490842490842489</v>
      </c>
      <c r="Q22" s="40" t="s">
        <v>287</v>
      </c>
    </row>
    <row r="23" spans="1:17" ht="31.5">
      <c r="A23" s="35">
        <v>10</v>
      </c>
      <c r="B23" s="41" t="s">
        <v>137</v>
      </c>
      <c r="C23" s="41" t="s">
        <v>138</v>
      </c>
      <c r="D23" s="41" t="s">
        <v>119</v>
      </c>
      <c r="E23" s="55"/>
      <c r="F23" s="35">
        <v>5</v>
      </c>
      <c r="G23" s="35" t="s">
        <v>56</v>
      </c>
      <c r="H23" s="36" t="s">
        <v>30</v>
      </c>
      <c r="I23" s="36">
        <v>8</v>
      </c>
      <c r="J23" s="37">
        <f t="shared" si="0"/>
        <v>5.333333333333333</v>
      </c>
      <c r="K23" s="38">
        <v>57.3</v>
      </c>
      <c r="L23" s="39">
        <f t="shared" si="1"/>
        <v>14.499127399650959</v>
      </c>
      <c r="M23" s="38">
        <v>2.4</v>
      </c>
      <c r="N23" s="39">
        <f t="shared" si="2"/>
        <v>9.6</v>
      </c>
      <c r="O23" s="38">
        <f t="shared" si="3"/>
        <v>24.099127399650961</v>
      </c>
      <c r="P23" s="38">
        <f t="shared" si="4"/>
        <v>29.432460732984293</v>
      </c>
      <c r="Q23" s="40" t="s">
        <v>288</v>
      </c>
    </row>
    <row r="24" spans="1:17" ht="31.5">
      <c r="A24" s="35">
        <v>11</v>
      </c>
      <c r="B24" s="41" t="s">
        <v>139</v>
      </c>
      <c r="C24" s="41" t="s">
        <v>140</v>
      </c>
      <c r="D24" s="41" t="s">
        <v>141</v>
      </c>
      <c r="E24" s="55"/>
      <c r="F24" s="35">
        <v>5</v>
      </c>
      <c r="G24" s="35" t="s">
        <v>56</v>
      </c>
      <c r="H24" s="36" t="s">
        <v>30</v>
      </c>
      <c r="I24" s="36">
        <v>5</v>
      </c>
      <c r="J24" s="37">
        <f t="shared" si="0"/>
        <v>3.3333333333333335</v>
      </c>
      <c r="K24" s="38">
        <v>35.1</v>
      </c>
      <c r="L24" s="39">
        <f t="shared" si="1"/>
        <v>23.669515669515668</v>
      </c>
      <c r="M24" s="38">
        <v>5.5</v>
      </c>
      <c r="N24" s="39">
        <f t="shared" si="2"/>
        <v>22</v>
      </c>
      <c r="O24" s="38">
        <f t="shared" si="3"/>
        <v>45.669515669515668</v>
      </c>
      <c r="P24" s="38">
        <f t="shared" si="4"/>
        <v>49.002849002849004</v>
      </c>
      <c r="Q24" s="40" t="s">
        <v>288</v>
      </c>
    </row>
    <row r="25" spans="1:17" ht="31.5">
      <c r="A25" s="35">
        <v>12</v>
      </c>
      <c r="B25" s="41" t="s">
        <v>142</v>
      </c>
      <c r="C25" s="41" t="s">
        <v>143</v>
      </c>
      <c r="D25" s="41" t="s">
        <v>144</v>
      </c>
      <c r="E25" s="55"/>
      <c r="F25" s="35">
        <v>5</v>
      </c>
      <c r="G25" s="35" t="s">
        <v>56</v>
      </c>
      <c r="H25" s="36" t="s">
        <v>30</v>
      </c>
      <c r="I25" s="36">
        <v>15</v>
      </c>
      <c r="J25" s="37">
        <f t="shared" si="0"/>
        <v>10</v>
      </c>
      <c r="K25" s="38">
        <v>34.5</v>
      </c>
      <c r="L25" s="39">
        <f t="shared" si="1"/>
        <v>24.081159420289854</v>
      </c>
      <c r="M25" s="38">
        <v>3.5</v>
      </c>
      <c r="N25" s="39">
        <f t="shared" si="2"/>
        <v>14</v>
      </c>
      <c r="O25" s="38">
        <f t="shared" si="3"/>
        <v>38.08115942028985</v>
      </c>
      <c r="P25" s="38">
        <f t="shared" si="4"/>
        <v>48.08115942028985</v>
      </c>
      <c r="Q25" s="40" t="s">
        <v>288</v>
      </c>
    </row>
    <row r="26" spans="1:17" ht="31.5">
      <c r="A26" s="35">
        <v>13</v>
      </c>
      <c r="B26" s="41" t="s">
        <v>145</v>
      </c>
      <c r="C26" s="41" t="s">
        <v>146</v>
      </c>
      <c r="D26" s="41" t="s">
        <v>124</v>
      </c>
      <c r="E26" s="55"/>
      <c r="F26" s="35">
        <v>6</v>
      </c>
      <c r="G26" s="35" t="s">
        <v>56</v>
      </c>
      <c r="H26" s="36" t="s">
        <v>30</v>
      </c>
      <c r="I26" s="36">
        <v>5</v>
      </c>
      <c r="J26" s="37">
        <f t="shared" si="0"/>
        <v>3.3333333333333335</v>
      </c>
      <c r="K26" s="38">
        <v>48.3</v>
      </c>
      <c r="L26" s="39">
        <f t="shared" si="1"/>
        <v>17.200828157349896</v>
      </c>
      <c r="M26" s="38">
        <v>3.5</v>
      </c>
      <c r="N26" s="39">
        <f t="shared" si="2"/>
        <v>14</v>
      </c>
      <c r="O26" s="38">
        <f t="shared" si="3"/>
        <v>31.200828157349896</v>
      </c>
      <c r="P26" s="38">
        <f t="shared" si="4"/>
        <v>34.534161490683232</v>
      </c>
      <c r="Q26" s="40" t="s">
        <v>288</v>
      </c>
    </row>
    <row r="27" spans="1:17" ht="31.5">
      <c r="A27" s="35">
        <v>14</v>
      </c>
      <c r="B27" s="41" t="s">
        <v>147</v>
      </c>
      <c r="C27" s="41" t="s">
        <v>140</v>
      </c>
      <c r="D27" s="41" t="s">
        <v>148</v>
      </c>
      <c r="E27" s="55"/>
      <c r="F27" s="35">
        <v>6</v>
      </c>
      <c r="G27" s="35" t="s">
        <v>56</v>
      </c>
      <c r="H27" s="36" t="s">
        <v>30</v>
      </c>
      <c r="I27" s="36">
        <v>4</v>
      </c>
      <c r="J27" s="37">
        <f t="shared" si="0"/>
        <v>2.6666666666666665</v>
      </c>
      <c r="K27" s="38">
        <v>57.5</v>
      </c>
      <c r="L27" s="39">
        <f t="shared" si="1"/>
        <v>14.448695652173912</v>
      </c>
      <c r="M27" s="38">
        <v>2.5</v>
      </c>
      <c r="N27" s="39">
        <f t="shared" si="2"/>
        <v>10</v>
      </c>
      <c r="O27" s="38">
        <f t="shared" si="3"/>
        <v>24.44869565217391</v>
      </c>
      <c r="P27" s="38">
        <f t="shared" si="4"/>
        <v>27.115362318840578</v>
      </c>
      <c r="Q27" s="40" t="s">
        <v>288</v>
      </c>
    </row>
    <row r="28" spans="1:17" ht="31.5">
      <c r="A28" s="35">
        <v>15</v>
      </c>
      <c r="B28" s="41" t="s">
        <v>149</v>
      </c>
      <c r="C28" s="41" t="s">
        <v>116</v>
      </c>
      <c r="D28" s="41" t="s">
        <v>150</v>
      </c>
      <c r="E28" s="55"/>
      <c r="F28" s="35">
        <v>6</v>
      </c>
      <c r="G28" s="35" t="s">
        <v>56</v>
      </c>
      <c r="H28" s="36" t="s">
        <v>30</v>
      </c>
      <c r="I28" s="36">
        <v>1</v>
      </c>
      <c r="J28" s="37">
        <f t="shared" si="0"/>
        <v>0.66666666666666663</v>
      </c>
      <c r="K28" s="38">
        <v>46.2</v>
      </c>
      <c r="L28" s="39">
        <f t="shared" si="1"/>
        <v>17.98268398268398</v>
      </c>
      <c r="M28" s="38">
        <v>6</v>
      </c>
      <c r="N28" s="39">
        <f t="shared" si="2"/>
        <v>24</v>
      </c>
      <c r="O28" s="38">
        <f t="shared" si="3"/>
        <v>41.98268398268398</v>
      </c>
      <c r="P28" s="38">
        <f t="shared" si="4"/>
        <v>42.649350649350644</v>
      </c>
      <c r="Q28" s="40" t="s">
        <v>288</v>
      </c>
    </row>
    <row r="29" spans="1:17" ht="31.5">
      <c r="A29" s="35">
        <v>16</v>
      </c>
      <c r="B29" s="41" t="s">
        <v>151</v>
      </c>
      <c r="C29" s="41" t="s">
        <v>152</v>
      </c>
      <c r="D29" s="41" t="s">
        <v>141</v>
      </c>
      <c r="E29" s="55"/>
      <c r="F29" s="35">
        <v>6</v>
      </c>
      <c r="G29" s="35" t="s">
        <v>56</v>
      </c>
      <c r="H29" s="36" t="s">
        <v>30</v>
      </c>
      <c r="I29" s="36">
        <v>6</v>
      </c>
      <c r="J29" s="37">
        <f t="shared" si="0"/>
        <v>4</v>
      </c>
      <c r="K29" s="38">
        <v>40.4</v>
      </c>
      <c r="L29" s="39">
        <f t="shared" si="1"/>
        <v>20.564356435643564</v>
      </c>
      <c r="M29" s="38">
        <v>5</v>
      </c>
      <c r="N29" s="39">
        <f t="shared" si="2"/>
        <v>20</v>
      </c>
      <c r="O29" s="38">
        <f t="shared" si="3"/>
        <v>40.56435643564356</v>
      </c>
      <c r="P29" s="38">
        <f t="shared" si="4"/>
        <v>44.56435643564356</v>
      </c>
      <c r="Q29" s="40" t="s">
        <v>288</v>
      </c>
    </row>
    <row r="30" spans="1:17" ht="31.5">
      <c r="A30" s="35">
        <v>17</v>
      </c>
      <c r="B30" s="41" t="s">
        <v>153</v>
      </c>
      <c r="C30" s="41" t="s">
        <v>154</v>
      </c>
      <c r="D30" s="41" t="s">
        <v>155</v>
      </c>
      <c r="E30" s="55"/>
      <c r="F30" s="35">
        <v>6</v>
      </c>
      <c r="G30" s="35" t="s">
        <v>56</v>
      </c>
      <c r="H30" s="36" t="s">
        <v>30</v>
      </c>
      <c r="I30" s="36">
        <v>9</v>
      </c>
      <c r="J30" s="37">
        <f t="shared" si="0"/>
        <v>6</v>
      </c>
      <c r="K30" s="38">
        <v>29.6</v>
      </c>
      <c r="L30" s="39">
        <f t="shared" si="1"/>
        <v>28.067567567567565</v>
      </c>
      <c r="M30" s="38">
        <v>5.5</v>
      </c>
      <c r="N30" s="39">
        <f t="shared" si="2"/>
        <v>22</v>
      </c>
      <c r="O30" s="38">
        <f t="shared" si="3"/>
        <v>50.067567567567565</v>
      </c>
      <c r="P30" s="38">
        <f t="shared" si="4"/>
        <v>56.067567567567565</v>
      </c>
      <c r="Q30" s="40" t="s">
        <v>287</v>
      </c>
    </row>
    <row r="31" spans="1:17" ht="31.5">
      <c r="A31" s="35">
        <v>18</v>
      </c>
      <c r="B31" s="41" t="s">
        <v>156</v>
      </c>
      <c r="C31" s="41" t="s">
        <v>143</v>
      </c>
      <c r="D31" s="41" t="s">
        <v>148</v>
      </c>
      <c r="E31" s="55"/>
      <c r="F31" s="35">
        <v>6</v>
      </c>
      <c r="G31" s="35" t="s">
        <v>56</v>
      </c>
      <c r="H31" s="36" t="s">
        <v>30</v>
      </c>
      <c r="I31" s="36">
        <v>2</v>
      </c>
      <c r="J31" s="37">
        <f t="shared" si="0"/>
        <v>1.3333333333333333</v>
      </c>
      <c r="K31" s="38">
        <v>33.799999999999997</v>
      </c>
      <c r="L31" s="39">
        <f t="shared" si="1"/>
        <v>24.579881656804734</v>
      </c>
      <c r="M31" s="38">
        <v>3.5</v>
      </c>
      <c r="N31" s="39">
        <f t="shared" si="2"/>
        <v>14</v>
      </c>
      <c r="O31" s="38">
        <f t="shared" si="3"/>
        <v>38.57988165680473</v>
      </c>
      <c r="P31" s="38">
        <f t="shared" si="4"/>
        <v>39.913214990138066</v>
      </c>
      <c r="Q31" s="40" t="s">
        <v>288</v>
      </c>
    </row>
    <row r="32" spans="1:17" ht="31.5">
      <c r="A32" s="35">
        <v>19</v>
      </c>
      <c r="B32" s="41" t="s">
        <v>157</v>
      </c>
      <c r="C32" s="41" t="s">
        <v>158</v>
      </c>
      <c r="D32" s="41" t="s">
        <v>159</v>
      </c>
      <c r="E32" s="55"/>
      <c r="F32" s="35">
        <v>6</v>
      </c>
      <c r="G32" s="35" t="s">
        <v>56</v>
      </c>
      <c r="H32" s="36" t="s">
        <v>30</v>
      </c>
      <c r="I32" s="36">
        <v>3</v>
      </c>
      <c r="J32" s="37">
        <f t="shared" si="0"/>
        <v>2</v>
      </c>
      <c r="K32" s="38">
        <v>29.5</v>
      </c>
      <c r="L32" s="39">
        <f t="shared" si="1"/>
        <v>28.162711864406777</v>
      </c>
      <c r="M32" s="38">
        <v>4.5</v>
      </c>
      <c r="N32" s="39">
        <f t="shared" si="2"/>
        <v>18</v>
      </c>
      <c r="O32" s="38">
        <f t="shared" si="3"/>
        <v>46.162711864406774</v>
      </c>
      <c r="P32" s="38">
        <f t="shared" si="4"/>
        <v>48.162711864406774</v>
      </c>
      <c r="Q32" s="40" t="s">
        <v>288</v>
      </c>
    </row>
    <row r="33" spans="1:17" ht="31.5">
      <c r="A33" s="35">
        <v>20</v>
      </c>
      <c r="B33" s="41" t="s">
        <v>160</v>
      </c>
      <c r="C33" s="41" t="s">
        <v>146</v>
      </c>
      <c r="D33" s="41" t="s">
        <v>161</v>
      </c>
      <c r="E33" s="55"/>
      <c r="F33" s="35">
        <v>6</v>
      </c>
      <c r="G33" s="35" t="s">
        <v>56</v>
      </c>
      <c r="H33" s="36" t="s">
        <v>30</v>
      </c>
      <c r="I33" s="36">
        <v>7</v>
      </c>
      <c r="J33" s="37">
        <f t="shared" si="0"/>
        <v>4.666666666666667</v>
      </c>
      <c r="K33" s="38">
        <v>50.4</v>
      </c>
      <c r="L33" s="39">
        <f t="shared" si="1"/>
        <v>16.484126984126984</v>
      </c>
      <c r="M33" s="38">
        <v>2.5</v>
      </c>
      <c r="N33" s="39">
        <f t="shared" si="2"/>
        <v>10</v>
      </c>
      <c r="O33" s="38">
        <f t="shared" si="3"/>
        <v>26.484126984126984</v>
      </c>
      <c r="P33" s="38">
        <f t="shared" si="4"/>
        <v>31.150793650793652</v>
      </c>
      <c r="Q33" s="40" t="s">
        <v>288</v>
      </c>
    </row>
    <row r="34" spans="1:17" ht="31.5">
      <c r="A34" s="35">
        <v>21</v>
      </c>
      <c r="B34" s="41" t="s">
        <v>162</v>
      </c>
      <c r="C34" s="41" t="s">
        <v>163</v>
      </c>
      <c r="D34" s="41" t="s">
        <v>164</v>
      </c>
      <c r="E34" s="55"/>
      <c r="F34" s="35">
        <v>6</v>
      </c>
      <c r="G34" s="35" t="s">
        <v>56</v>
      </c>
      <c r="H34" s="36" t="s">
        <v>30</v>
      </c>
      <c r="I34" s="36">
        <v>10</v>
      </c>
      <c r="J34" s="37">
        <f t="shared" si="0"/>
        <v>6.666666666666667</v>
      </c>
      <c r="K34" s="38">
        <v>34.6</v>
      </c>
      <c r="L34" s="39">
        <f t="shared" si="1"/>
        <v>24.011560693641616</v>
      </c>
      <c r="M34" s="38" t="s">
        <v>169</v>
      </c>
      <c r="N34" s="39" t="e">
        <f t="shared" si="2"/>
        <v>#VALUE!</v>
      </c>
      <c r="O34" s="38" t="e">
        <f t="shared" si="3"/>
        <v>#VALUE!</v>
      </c>
      <c r="P34" s="38" t="e">
        <f t="shared" si="4"/>
        <v>#VALUE!</v>
      </c>
      <c r="Q34" s="40" t="s">
        <v>288</v>
      </c>
    </row>
    <row r="35" spans="1:17" ht="31.5">
      <c r="A35" s="35">
        <v>22</v>
      </c>
      <c r="B35" s="41" t="s">
        <v>165</v>
      </c>
      <c r="C35" s="41" t="s">
        <v>166</v>
      </c>
      <c r="D35" s="41" t="s">
        <v>133</v>
      </c>
      <c r="E35" s="55"/>
      <c r="F35" s="35">
        <v>6</v>
      </c>
      <c r="G35" s="35" t="s">
        <v>56</v>
      </c>
      <c r="H35" s="36" t="s">
        <v>30</v>
      </c>
      <c r="I35" s="36">
        <v>2</v>
      </c>
      <c r="J35" s="37">
        <f t="shared" si="0"/>
        <v>1.3333333333333333</v>
      </c>
      <c r="K35" s="38">
        <v>38.799999999999997</v>
      </c>
      <c r="L35" s="39">
        <f>40*20.77/K35</f>
        <v>21.412371134020621</v>
      </c>
      <c r="M35" s="38">
        <v>4.5</v>
      </c>
      <c r="N35" s="39">
        <f t="shared" si="2"/>
        <v>18</v>
      </c>
      <c r="O35" s="38">
        <f t="shared" si="3"/>
        <v>39.412371134020617</v>
      </c>
      <c r="P35" s="38">
        <f t="shared" si="4"/>
        <v>40.745704467353953</v>
      </c>
      <c r="Q35" s="40" t="s">
        <v>288</v>
      </c>
    </row>
    <row r="36" spans="1:17" ht="31.5">
      <c r="A36" s="35">
        <v>23</v>
      </c>
      <c r="B36" s="41" t="s">
        <v>167</v>
      </c>
      <c r="C36" s="41" t="s">
        <v>168</v>
      </c>
      <c r="D36" s="41" t="s">
        <v>133</v>
      </c>
      <c r="E36" s="55"/>
      <c r="F36" s="35">
        <v>6</v>
      </c>
      <c r="G36" s="35" t="s">
        <v>56</v>
      </c>
      <c r="H36" s="36" t="s">
        <v>30</v>
      </c>
      <c r="I36" s="36">
        <v>5</v>
      </c>
      <c r="J36" s="37">
        <f t="shared" si="0"/>
        <v>3.3333333333333335</v>
      </c>
      <c r="K36" s="38">
        <v>48.6</v>
      </c>
      <c r="L36" s="39">
        <f>40*20.77/K36</f>
        <v>17.094650205761315</v>
      </c>
      <c r="M36" s="38">
        <v>4</v>
      </c>
      <c r="N36" s="39">
        <f t="shared" si="2"/>
        <v>16</v>
      </c>
      <c r="O36" s="38">
        <f>L35+N35</f>
        <v>39.412371134020617</v>
      </c>
      <c r="P36" s="38">
        <f t="shared" si="4"/>
        <v>42.745704467353953</v>
      </c>
      <c r="Q36" s="40" t="s">
        <v>288</v>
      </c>
    </row>
    <row r="37" spans="1:17" ht="15.75">
      <c r="A37" s="15"/>
      <c r="B37" s="15" t="s">
        <v>31</v>
      </c>
      <c r="C37" s="15"/>
      <c r="D37" s="15"/>
      <c r="E37" s="15"/>
      <c r="F37" s="15"/>
      <c r="G37" s="15"/>
      <c r="H37" s="15"/>
      <c r="I37" s="15"/>
      <c r="J37" s="15"/>
      <c r="K37" s="15"/>
      <c r="L37" s="11"/>
      <c r="M37" s="11"/>
      <c r="N37" s="11"/>
      <c r="O37" s="11"/>
      <c r="P37" s="11"/>
      <c r="Q37" s="11"/>
    </row>
    <row r="38" spans="1:17" ht="15.75">
      <c r="A38" s="15"/>
      <c r="B38" s="16" t="s">
        <v>33</v>
      </c>
      <c r="C38" s="15"/>
      <c r="D38" s="15"/>
      <c r="E38" s="15"/>
      <c r="F38" s="15"/>
      <c r="G38" s="15"/>
      <c r="H38" s="15"/>
      <c r="I38" s="15"/>
      <c r="J38" s="15"/>
      <c r="K38" s="15"/>
      <c r="L38" s="11"/>
      <c r="M38" s="11"/>
      <c r="N38" s="11"/>
      <c r="O38" s="11"/>
      <c r="P38" s="11"/>
      <c r="Q38" s="11"/>
    </row>
    <row r="39" spans="1:17" ht="15.75">
      <c r="A39" s="15"/>
      <c r="B39" s="15" t="s">
        <v>34</v>
      </c>
      <c r="C39" s="15"/>
      <c r="D39" s="15"/>
      <c r="E39" s="15"/>
      <c r="F39" s="15"/>
      <c r="G39" s="15"/>
      <c r="H39" s="15"/>
      <c r="I39" s="15"/>
      <c r="J39" s="15"/>
      <c r="K39" s="15"/>
      <c r="L39" s="11"/>
      <c r="M39" s="11"/>
      <c r="N39" s="11"/>
      <c r="O39" s="11"/>
      <c r="P39" s="11"/>
      <c r="Q39" s="11"/>
    </row>
    <row r="40" spans="1:17" ht="15.75">
      <c r="A40" s="15"/>
      <c r="B40" s="16" t="s">
        <v>35</v>
      </c>
      <c r="C40" s="15"/>
      <c r="D40" s="15"/>
      <c r="E40" s="15"/>
      <c r="F40" s="11"/>
      <c r="G40" s="15"/>
      <c r="H40" s="15"/>
      <c r="I40" s="15"/>
      <c r="J40" s="15"/>
      <c r="K40" s="15"/>
      <c r="L40" s="11"/>
      <c r="M40" s="11"/>
      <c r="N40" s="11"/>
      <c r="O40" s="11"/>
      <c r="P40" s="11"/>
      <c r="Q40" s="11"/>
    </row>
    <row r="41" spans="1:17" ht="15.75">
      <c r="A41" s="15"/>
      <c r="B41" s="16" t="s">
        <v>36</v>
      </c>
      <c r="C41" s="15"/>
      <c r="D41" s="15"/>
      <c r="E41" s="15"/>
      <c r="F41" s="11"/>
      <c r="G41" s="15"/>
      <c r="H41" s="15"/>
      <c r="I41" s="15"/>
      <c r="J41" s="15"/>
      <c r="K41" s="15"/>
      <c r="L41" s="11"/>
      <c r="M41" s="11"/>
      <c r="N41" s="11"/>
      <c r="O41" s="11"/>
      <c r="P41" s="11"/>
      <c r="Q41" s="11"/>
    </row>
    <row r="42" spans="1:17" ht="15.75">
      <c r="A42" s="15"/>
      <c r="B42" s="16" t="s">
        <v>37</v>
      </c>
      <c r="C42" s="15"/>
      <c r="D42" s="15"/>
      <c r="E42" s="15"/>
      <c r="F42" s="11"/>
      <c r="G42" s="15"/>
      <c r="H42" s="15"/>
      <c r="I42" s="15"/>
      <c r="J42" s="15"/>
      <c r="K42" s="15"/>
      <c r="L42" s="11"/>
      <c r="M42" s="11"/>
      <c r="N42" s="11"/>
      <c r="O42" s="11"/>
      <c r="P42" s="11"/>
      <c r="Q42" s="11"/>
    </row>
    <row r="43" spans="1:17" ht="15.75">
      <c r="A43" s="15"/>
      <c r="B43" s="16"/>
      <c r="C43" s="15"/>
      <c r="D43" s="15"/>
      <c r="E43" s="15"/>
      <c r="F43" s="11"/>
      <c r="G43" s="15"/>
      <c r="H43" s="15"/>
      <c r="I43" s="15"/>
      <c r="J43" s="15"/>
      <c r="K43" s="15"/>
      <c r="L43" s="11"/>
      <c r="M43" s="11"/>
      <c r="N43" s="11"/>
      <c r="O43" s="11"/>
      <c r="P43" s="11"/>
      <c r="Q43" s="11"/>
    </row>
    <row r="44" spans="1:17" ht="15.75">
      <c r="A44" s="17" t="s">
        <v>38</v>
      </c>
      <c r="B44" s="17"/>
      <c r="C44" s="17"/>
      <c r="D44" s="17"/>
      <c r="E44" s="17"/>
      <c r="F44" s="18"/>
      <c r="G44" s="19" t="s">
        <v>289</v>
      </c>
      <c r="H44" s="19"/>
      <c r="I44" s="19"/>
      <c r="J44" s="69" t="s">
        <v>39</v>
      </c>
      <c r="K44" s="69"/>
      <c r="L44" s="69"/>
      <c r="M44" s="11"/>
      <c r="N44" s="11"/>
      <c r="O44" s="11"/>
      <c r="P44" s="11"/>
      <c r="Q44" s="11"/>
    </row>
    <row r="45" spans="1:17" ht="15.75">
      <c r="A45" s="17" t="s">
        <v>40</v>
      </c>
      <c r="B45" s="17"/>
      <c r="C45" s="11"/>
      <c r="D45" s="20"/>
      <c r="E45" s="20"/>
      <c r="F45" s="21"/>
      <c r="G45" s="22" t="s">
        <v>290</v>
      </c>
      <c r="H45" s="22"/>
      <c r="I45" s="22"/>
      <c r="J45" s="69" t="s">
        <v>39</v>
      </c>
      <c r="K45" s="69"/>
      <c r="L45" s="69"/>
      <c r="M45" s="11"/>
      <c r="N45" s="11"/>
      <c r="O45" s="11"/>
      <c r="P45" s="11"/>
      <c r="Q45" s="11"/>
    </row>
    <row r="46" spans="1:17" ht="15.75">
      <c r="A46" s="17"/>
      <c r="B46" s="17"/>
      <c r="C46" s="11"/>
      <c r="D46" s="20"/>
      <c r="E46" s="20"/>
      <c r="F46" s="21"/>
      <c r="G46" s="22" t="s">
        <v>291</v>
      </c>
      <c r="H46" s="22"/>
      <c r="I46" s="22"/>
      <c r="J46" s="69" t="s">
        <v>39</v>
      </c>
      <c r="K46" s="69"/>
      <c r="L46" s="69"/>
      <c r="M46" s="11"/>
      <c r="N46" s="11"/>
      <c r="O46" s="11"/>
      <c r="P46" s="11"/>
      <c r="Q46" s="11"/>
    </row>
    <row r="47" spans="1:17" ht="15.75">
      <c r="A47" s="17"/>
      <c r="B47" s="17"/>
      <c r="C47" s="11"/>
      <c r="D47" s="20"/>
      <c r="E47" s="20"/>
      <c r="F47" s="18"/>
      <c r="G47" s="19"/>
      <c r="H47" s="19"/>
      <c r="I47" s="19"/>
      <c r="J47" s="69" t="s">
        <v>39</v>
      </c>
      <c r="K47" s="69"/>
      <c r="L47" s="69"/>
      <c r="M47" s="11"/>
      <c r="N47" s="11"/>
      <c r="O47" s="11"/>
      <c r="P47" s="11"/>
      <c r="Q47" s="11"/>
    </row>
    <row r="48" spans="1:17" ht="18.75">
      <c r="A48" s="23" t="s">
        <v>41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 t="s">
        <v>42</v>
      </c>
      <c r="N48" s="11"/>
      <c r="O48" s="11"/>
      <c r="P48" s="11"/>
      <c r="Q48" s="11"/>
    </row>
    <row r="49" spans="1:17">
      <c r="A49" s="24" t="s">
        <v>43</v>
      </c>
      <c r="B49" s="11"/>
      <c r="C49" s="11"/>
      <c r="D49" s="11"/>
      <c r="E49" s="11"/>
      <c r="F49" s="11"/>
      <c r="G49" s="11"/>
      <c r="H49" s="25"/>
      <c r="I49" s="11"/>
      <c r="J49" s="11"/>
      <c r="K49" s="11"/>
      <c r="L49" s="11"/>
      <c r="M49" s="25" t="s">
        <v>44</v>
      </c>
      <c r="N49" s="11"/>
      <c r="O49" s="24"/>
      <c r="P49" s="11"/>
      <c r="Q49" s="11"/>
    </row>
    <row r="50" spans="1:1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</sheetData>
  <mergeCells count="26">
    <mergeCell ref="J47:L47"/>
    <mergeCell ref="A1:Q1"/>
    <mergeCell ref="A2:Q2"/>
    <mergeCell ref="A3:Q3"/>
    <mergeCell ref="G5:N5"/>
    <mergeCell ref="G6:N6"/>
    <mergeCell ref="C8:D8"/>
    <mergeCell ref="A12:A13"/>
    <mergeCell ref="G12:G13"/>
    <mergeCell ref="C12:C13"/>
    <mergeCell ref="F8:J8"/>
    <mergeCell ref="H12:H13"/>
    <mergeCell ref="I12:I13"/>
    <mergeCell ref="B12:B13"/>
    <mergeCell ref="D12:D13"/>
    <mergeCell ref="E12:E13"/>
    <mergeCell ref="J44:L44"/>
    <mergeCell ref="J45:L45"/>
    <mergeCell ref="J46:L46"/>
    <mergeCell ref="K12:L12"/>
    <mergeCell ref="J12:J13"/>
    <mergeCell ref="Q12:Q13"/>
    <mergeCell ref="M12:N12"/>
    <mergeCell ref="O12:O13"/>
    <mergeCell ref="P12:P13"/>
    <mergeCell ref="F12:F1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9-11 дев.</vt:lpstr>
      <vt:lpstr>7-8 дев.</vt:lpstr>
      <vt:lpstr>7-8 юн.</vt:lpstr>
      <vt:lpstr>9-11 юн.</vt:lpstr>
      <vt:lpstr>5-6 дев</vt:lpstr>
      <vt:lpstr>5-6 мал</vt:lpstr>
      <vt:lpstr>'7-8 дев.'!Print_Area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школа</cp:lastModifiedBy>
  <cp:lastPrinted>2022-10-03T04:44:03Z</cp:lastPrinted>
  <dcterms:created xsi:type="dcterms:W3CDTF">2016-09-15T13:09:13Z</dcterms:created>
  <dcterms:modified xsi:type="dcterms:W3CDTF">2023-10-11T07:00:49Z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